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'Sheet1'!$14:$15</definedName>
  </definedNames>
  <calcPr fullCalcOnLoad="1"/>
</workbook>
</file>

<file path=xl/sharedStrings.xml><?xml version="1.0" encoding="utf-8"?>
<sst xmlns="http://schemas.openxmlformats.org/spreadsheetml/2006/main" count="717" uniqueCount="169">
  <si>
    <t>Целевая статья</t>
  </si>
  <si>
    <t>Вид расхо дов</t>
  </si>
  <si>
    <t>Наименование главного распорядителя средств городского бюджета, раздела, подраздела, целевой статьи, вида расходов</t>
  </si>
  <si>
    <t>01</t>
  </si>
  <si>
    <t>03</t>
  </si>
  <si>
    <t>0020000</t>
  </si>
  <si>
    <t>Обеспечение выполнения функций бюджетных учреждений</t>
  </si>
  <si>
    <t>001</t>
  </si>
  <si>
    <t>02</t>
  </si>
  <si>
    <t>04</t>
  </si>
  <si>
    <t>06</t>
  </si>
  <si>
    <t>Обслуживание государственного и муниципального долга</t>
  </si>
  <si>
    <t xml:space="preserve">01 </t>
  </si>
  <si>
    <t>11</t>
  </si>
  <si>
    <t>Процентные платежи по долговым обязательствам</t>
  </si>
  <si>
    <t>0650000</t>
  </si>
  <si>
    <t>Обслуживание муниципального долга</t>
  </si>
  <si>
    <t>010</t>
  </si>
  <si>
    <t>Резервные фонды</t>
  </si>
  <si>
    <t>12</t>
  </si>
  <si>
    <t>0700000</t>
  </si>
  <si>
    <t>002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</si>
  <si>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</si>
  <si>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</si>
  <si>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</si>
  <si>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</si>
  <si>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006</t>
  </si>
  <si>
    <t>Социальное обеспечение населения</t>
  </si>
  <si>
    <t>10</t>
  </si>
  <si>
    <t>Социальная помощь</t>
  </si>
  <si>
    <t>5050000</t>
  </si>
  <si>
    <t>005</t>
  </si>
  <si>
    <t>Другие вопросы в области социальной политики</t>
  </si>
  <si>
    <t>14</t>
  </si>
  <si>
    <t>0900000</t>
  </si>
  <si>
    <t>Дошкольное образование</t>
  </si>
  <si>
    <t>07</t>
  </si>
  <si>
    <t>4200000</t>
  </si>
  <si>
    <t>Детские дошкольные учреждения</t>
  </si>
  <si>
    <t>Общее образование</t>
  </si>
  <si>
    <t>Школы- детские сады, школы начальные, неполные средние и средние</t>
  </si>
  <si>
    <t>4210000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</si>
  <si>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</si>
  <si>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</si>
  <si>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</si>
  <si>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</si>
  <si>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4320000</t>
  </si>
  <si>
    <t>09</t>
  </si>
  <si>
    <t>Другие вопросы в области образования</t>
  </si>
  <si>
    <t>Культура</t>
  </si>
  <si>
    <t>08</t>
  </si>
  <si>
    <t>Дворцы и дома культуры, другие учреждения культуры и средств массовой информации</t>
  </si>
  <si>
    <t>4400000</t>
  </si>
  <si>
    <t>4410000</t>
  </si>
  <si>
    <t>Библиотеки</t>
  </si>
  <si>
    <t>4420000</t>
  </si>
  <si>
    <t>Телевидение и радиовещание</t>
  </si>
  <si>
    <t>Телерадиокомпании и телеорганизации</t>
  </si>
  <si>
    <t>4530000</t>
  </si>
  <si>
    <t>Больницы, клиники, госпитали, медико-санитарные части</t>
  </si>
  <si>
    <t>470000</t>
  </si>
  <si>
    <t>4700000</t>
  </si>
  <si>
    <t>Физическая культура и спорт</t>
  </si>
  <si>
    <t>Социальное обслуживание населения</t>
  </si>
  <si>
    <t>5070000</t>
  </si>
  <si>
    <t>ИТОГО:</t>
  </si>
  <si>
    <t>3510000</t>
  </si>
  <si>
    <t>Другие вопросы в области национальной безопасности и правоохранительной деятельности</t>
  </si>
  <si>
    <t>2470000</t>
  </si>
  <si>
    <t xml:space="preserve">Иные безвозмездные и безвозвратные перечисления </t>
  </si>
  <si>
    <t>5200000</t>
  </si>
  <si>
    <t>Целевые программы муниципальных образований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</si>
  <si>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</si>
  <si>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2180000</t>
  </si>
  <si>
    <t>Транспорт</t>
  </si>
  <si>
    <t>Поддержка жилищного хозяйства</t>
  </si>
  <si>
    <t>Жилищное хозяйство</t>
  </si>
  <si>
    <t>3500000</t>
  </si>
  <si>
    <t>Бюджетные инвестиции в объекты капитального строительства, не включенные в целевые программы</t>
  </si>
  <si>
    <t>004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</si>
  <si>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</si>
  <si>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Амбулаторная помощь</t>
  </si>
  <si>
    <t>Пенсионное обеспечение</t>
  </si>
  <si>
    <t>Музеи и постоянные выставки</t>
  </si>
  <si>
    <t>4520000</t>
  </si>
  <si>
    <t>6000000</t>
  </si>
  <si>
    <t>4850000</t>
  </si>
  <si>
    <t>Содержание ребенка в семье опекуна и приемной семье, а также оплата труда приемного родителя</t>
  </si>
  <si>
    <t>5201300</t>
  </si>
  <si>
    <t>7950000</t>
  </si>
  <si>
    <t>1020000</t>
  </si>
  <si>
    <t>Стационарная медицинская помощь</t>
  </si>
  <si>
    <t>Медицинская помощь в дневных  стационарах</t>
  </si>
  <si>
    <t>Скорая медицинская помощь</t>
  </si>
  <si>
    <t>Другие вопросы в области национальной экономики</t>
  </si>
  <si>
    <t>Автомобильный транспорт</t>
  </si>
  <si>
    <t>3030000</t>
  </si>
  <si>
    <t>Другие вопросы в области охраны окружающей среды</t>
  </si>
  <si>
    <t>Выполнение функций органами местного самоуправления</t>
  </si>
  <si>
    <t>500</t>
  </si>
  <si>
    <t>013</t>
  </si>
  <si>
    <t>Прочие расходы</t>
  </si>
  <si>
    <t>4910000</t>
  </si>
  <si>
    <t>Региональные целевые программы</t>
  </si>
  <si>
    <t>5220000</t>
  </si>
  <si>
    <t>Доплаты к пенсиям, дополнительное пенсионное обеспечение</t>
  </si>
  <si>
    <t>Федеральная целевая программа "Жилище" на 2002-2010 годы, подпрограмма "Обеспечение земельных участков коммунальной инфраструктурой в целях жилищного строительства"</t>
  </si>
  <si>
    <t>1040500</t>
  </si>
  <si>
    <t>Федеральная целевая программа "Жилище" на 2002-2010 годы, подпрограмма "Обеспечение жильем молодых семей"</t>
  </si>
  <si>
    <t>1040200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</si>
  <si>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</si>
  <si>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Поддержка коммунального хозяйства</t>
  </si>
  <si>
    <t>Закупка товаров, работ и услуг для муниципальных нужд в целях осуществления бюджетных инвестиций в объекты муниципаль-ной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</si>
  <si>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</si>
  <si>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Мероприятия по оздоровительной кампании детей</t>
  </si>
  <si>
    <t>Реализация государственных функций в области здравоохранения, спорта</t>
  </si>
  <si>
    <t>Другие вопросы в области здравоохранения, физической культуры и спорта</t>
  </si>
  <si>
    <t>Учреждения социального обслуживания населения</t>
  </si>
  <si>
    <t>Охрана семьи, материнства и детства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</si>
  <si>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</si>
  <si>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Процент исполнения</t>
  </si>
  <si>
    <t>Утверждено на 2009 год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</si>
  <si>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</si>
  <si>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</si>
  <si>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</si>
  <si>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</si>
  <si>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</si>
  <si>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00</t>
  </si>
  <si>
    <t>Образование</t>
  </si>
  <si>
    <t>Культура, кинематоргафия и средства массовой информации</t>
  </si>
  <si>
    <t>Социальная политика</t>
  </si>
  <si>
    <t>Резервный фонд</t>
  </si>
  <si>
    <t>Здравоохранение, физическая культура и спорт</t>
  </si>
  <si>
    <t>Мероприятия в сфере культуры, кинематографии и средств массовой информации</t>
  </si>
  <si>
    <t>4500000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</si>
  <si>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</si>
  <si>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предупреждению и ликвидации последствий чрезвычайных ситуаций и стихийных бедствий</t>
  </si>
  <si>
    <t>Реализация других функций, связанных с обеспечением национальной безопасности и правоохранительной деятельности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</si>
  <si>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услуг)</t>
  </si>
  <si>
    <t xml:space="preserve">Целевые программы муниципальных образований </t>
  </si>
  <si>
    <t>тыс. руб.</t>
  </si>
  <si>
    <t>Реализация государственных функций, связанных с общегосударственным управлением</t>
  </si>
  <si>
    <t>0920000</t>
  </si>
  <si>
    <t>Обеспечение мероприятий по капитальному ремонту 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</si>
  <si>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</si>
  <si>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многоквартиных домов за счет средств бюджетов</t>
  </si>
  <si>
    <t>0980201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</si>
  <si>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</si>
  <si>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</si>
  <si>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</si>
  <si>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городс-кой бюджет</t>
  </si>
  <si>
    <t>безвозмездные поступле-ния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</si>
  <si>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</si>
  <si>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</si>
  <si>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</si>
  <si>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представитель-ных органов муниципальных образований</t>
  </si>
  <si>
    <t>Другие общегосударственные вопросы</t>
  </si>
  <si>
    <t>Учреждения по внешкольной работе с детьми</t>
  </si>
  <si>
    <t xml:space="preserve">к постановлению </t>
  </si>
  <si>
    <t>Администрации городского округа</t>
  </si>
  <si>
    <t>Отрадный</t>
  </si>
  <si>
    <t>Самарской области</t>
  </si>
  <si>
    <t>Раз-дел</t>
  </si>
  <si>
    <t>Под-раз  дел</t>
  </si>
  <si>
    <t>безвоз-мезд-ные поступ-ления</t>
  </si>
  <si>
    <t>ПРИЛОЖЕНИЕ 2</t>
  </si>
  <si>
    <t>Отчет о распределении расходов бюджета городского округа Отрадный за 9 месяцев 2009 года                                                                                   по разделам, подразделам, целевым статьям и видам расходов классификации расходов бюджетов</t>
  </si>
  <si>
    <t>Исполнено за  9 месяцев 2009 года</t>
  </si>
  <si>
    <t>от 10.11.2009  № 1325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</si>
</sst>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164" fontId="2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="75" zoomScaleNormal="75" zoomScalePageLayoutView="0" workbookViewId="0" topLeftCell="A1">
      <selection activeCell="H8" sqref="H8"/>
    </sheetView>
  </sheetViews>
  <sheetFormatPr defaultColWidth="9.140625" defaultRowHeight="12.75"/>
  <cols>
    <col min="1" max="1" width="45.00390625" style="0" customWidth="1"/>
    <col min="2" max="2" width="6.421875" style="0" customWidth="1"/>
    <col min="3" max="3" width="6.57421875" style="0" customWidth="1"/>
    <col min="4" max="4" width="9.8515625" style="0" customWidth="1"/>
    <col min="5" max="5" width="7.421875" style="0" customWidth="1"/>
    <col min="6" max="6" width="9.57421875" style="0" customWidth="1"/>
    <col min="7" max="7" width="10.140625" style="0" customWidth="1"/>
    <col min="8" max="8" width="9.57421875" style="0" customWidth="1"/>
    <col min="9" max="9" width="9.28125" style="0" customWidth="1"/>
    <col min="10" max="10" width="8.140625" style="0" customWidth="1"/>
    <col min="11" max="11" width="8.421875" style="0" customWidth="1"/>
  </cols>
  <sheetData>
    <row r="1" spans="8:11" ht="15">
      <c r="H1" s="39" t="s">
        <v>165</v>
      </c>
      <c r="I1" s="39"/>
      <c r="J1" s="39"/>
      <c r="K1" s="39"/>
    </row>
    <row r="2" spans="8:11" ht="9.75" customHeight="1">
      <c r="H2" s="33"/>
      <c r="I2" s="33"/>
      <c r="J2" s="33"/>
      <c r="K2" s="33"/>
    </row>
    <row r="3" spans="8:11" ht="15">
      <c r="H3" s="39" t="s">
        <v>158</v>
      </c>
      <c r="I3" s="39"/>
      <c r="J3" s="39"/>
      <c r="K3" s="39"/>
    </row>
    <row r="4" spans="8:11" ht="15">
      <c r="H4" s="39" t="s">
        <v>159</v>
      </c>
      <c r="I4" s="39"/>
      <c r="J4" s="39"/>
      <c r="K4" s="39"/>
    </row>
    <row r="5" spans="8:11" ht="15">
      <c r="H5" s="39" t="s">
        <v>160</v>
      </c>
      <c r="I5" s="39"/>
      <c r="J5" s="39"/>
      <c r="K5" s="39"/>
    </row>
    <row r="6" spans="8:11" ht="15">
      <c r="H6" s="39" t="s">
        <v>161</v>
      </c>
      <c r="I6" s="39"/>
      <c r="J6" s="39"/>
      <c r="K6" s="39"/>
    </row>
    <row r="7" spans="8:11" ht="15" customHeight="1">
      <c r="H7" s="39" t="s">
        <v>168</v>
      </c>
      <c r="I7" s="39"/>
      <c r="J7" s="39"/>
      <c r="K7" s="39"/>
    </row>
    <row r="8" spans="8:11" ht="15">
      <c r="H8" s="33"/>
      <c r="I8" s="33"/>
      <c r="J8" s="33"/>
      <c r="K8" s="33"/>
    </row>
    <row r="10" spans="1:11" ht="15.75" customHeight="1">
      <c r="A10" s="46" t="s">
        <v>166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5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5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5">
      <c r="A13" s="2"/>
      <c r="B13" s="2"/>
      <c r="C13" s="1"/>
      <c r="D13" s="3"/>
      <c r="E13" s="3"/>
      <c r="F13" s="47"/>
      <c r="G13" s="48"/>
      <c r="K13" s="4" t="s">
        <v>140</v>
      </c>
    </row>
    <row r="14" spans="1:11" ht="35.25" customHeight="1">
      <c r="A14" s="40" t="s">
        <v>2</v>
      </c>
      <c r="B14" s="40" t="s">
        <v>162</v>
      </c>
      <c r="C14" s="42" t="s">
        <v>163</v>
      </c>
      <c r="D14" s="42" t="s">
        <v>0</v>
      </c>
      <c r="E14" s="42" t="s">
        <v>1</v>
      </c>
      <c r="F14" s="44" t="s">
        <v>121</v>
      </c>
      <c r="G14" s="45"/>
      <c r="H14" s="44" t="s">
        <v>167</v>
      </c>
      <c r="I14" s="45"/>
      <c r="J14" s="44" t="s">
        <v>120</v>
      </c>
      <c r="K14" s="45"/>
    </row>
    <row r="15" spans="1:11" ht="78" customHeight="1">
      <c r="A15" s="41"/>
      <c r="B15" s="41"/>
      <c r="C15" s="43"/>
      <c r="D15" s="43"/>
      <c r="E15" s="43"/>
      <c r="F15" s="37" t="s">
        <v>150</v>
      </c>
      <c r="G15" s="37" t="s">
        <v>151</v>
      </c>
      <c r="H15" s="37" t="s">
        <v>150</v>
      </c>
      <c r="I15" s="37" t="s">
        <v>151</v>
      </c>
      <c r="J15" s="37" t="s">
        <v>150</v>
      </c>
      <c r="K15" s="37" t="s">
        <v>164</v>
      </c>
    </row>
    <row r="16" spans="1:11" ht="17.25" customHeight="1">
      <c r="A16" s="7" t="s">
        <v>122</v>
      </c>
      <c r="B16" s="24" t="s">
        <v>3</v>
      </c>
      <c r="C16" s="34" t="s">
        <v>127</v>
      </c>
      <c r="D16" s="8"/>
      <c r="E16" s="8"/>
      <c r="F16" s="9">
        <f>SUM(F17+F20+F23+F26+F29+F32+F35)</f>
        <v>80331</v>
      </c>
      <c r="G16" s="9">
        <f>SUM(G17+G20+G23+G26+G29+G32+G35)</f>
        <v>4521</v>
      </c>
      <c r="H16" s="9">
        <f>SUM(H17+H20+H23+H26+H29+H32+H35)</f>
        <v>58512</v>
      </c>
      <c r="I16" s="9">
        <f>SUM(I17+I20+I23+I26+I29+I32+I35)</f>
        <v>2752</v>
      </c>
      <c r="J16" s="26">
        <f>SUM(H16/F16*100)</f>
        <v>72.83863016768122</v>
      </c>
      <c r="K16" s="26">
        <f>SUM(I16/G16*100)</f>
        <v>60.871488608714884</v>
      </c>
    </row>
    <row r="17" spans="1:11" ht="47.25" customHeight="1">
      <c r="A17" s="11" t="s">
        <v>154</v>
      </c>
      <c r="B17" s="12" t="s">
        <v>3</v>
      </c>
      <c r="C17" s="13" t="s">
        <v>8</v>
      </c>
      <c r="D17" s="12"/>
      <c r="E17" s="12"/>
      <c r="F17" s="14">
        <f>SUM(F18)</f>
        <v>1303</v>
      </c>
      <c r="G17" s="14"/>
      <c r="H17" s="14">
        <f>SUM(H18)</f>
        <v>983</v>
      </c>
      <c r="I17" s="15"/>
      <c r="J17" s="16">
        <f>SUM(H17/F17*100)</f>
        <v>75.44128933231006</v>
      </c>
      <c r="K17" s="15"/>
    </row>
    <row r="18" spans="1:11" ht="80.25" customHeight="1">
      <c r="A18" s="17" t="s">
        <v>110</v>
      </c>
      <c r="B18" s="18" t="s">
        <v>3</v>
      </c>
      <c r="C18" s="18" t="s">
        <v>8</v>
      </c>
      <c r="D18" s="18" t="s">
        <v>5</v>
      </c>
      <c r="E18" s="18"/>
      <c r="F18" s="19">
        <f>SUM(F19)</f>
        <v>1303</v>
      </c>
      <c r="G18" s="19"/>
      <c r="H18" s="19">
        <f>SUM(H19)</f>
        <v>983</v>
      </c>
      <c r="I18" s="15"/>
      <c r="J18" s="10">
        <f aca="true" t="shared" si="0" ref="J18:K54">SUM(H18/F18*100)</f>
        <v>75.44128933231006</v>
      </c>
      <c r="K18" s="15"/>
    </row>
    <row r="19" spans="1:11" ht="30.75" customHeight="1">
      <c r="A19" s="17" t="s">
        <v>98</v>
      </c>
      <c r="B19" s="18" t="s">
        <v>3</v>
      </c>
      <c r="C19" s="18" t="s">
        <v>8</v>
      </c>
      <c r="D19" s="18" t="s">
        <v>5</v>
      </c>
      <c r="E19" s="18" t="s">
        <v>99</v>
      </c>
      <c r="F19" s="19">
        <v>1303</v>
      </c>
      <c r="G19" s="19"/>
      <c r="H19" s="15">
        <v>983</v>
      </c>
      <c r="I19" s="15"/>
      <c r="J19" s="10">
        <f t="shared" si="0"/>
        <v>75.44128933231006</v>
      </c>
      <c r="K19" s="15"/>
    </row>
    <row r="20" spans="1:11" ht="63.75" customHeight="1">
      <c r="A20" s="11" t="s">
        <v>155</v>
      </c>
      <c r="B20" s="12" t="s">
        <v>3</v>
      </c>
      <c r="C20" s="13" t="s">
        <v>4</v>
      </c>
      <c r="D20" s="12"/>
      <c r="E20" s="12"/>
      <c r="F20" s="14">
        <f>SUM(F21)</f>
        <v>4792</v>
      </c>
      <c r="G20" s="14"/>
      <c r="H20" s="14">
        <f>SUM(H21)</f>
        <v>3608</v>
      </c>
      <c r="I20" s="15"/>
      <c r="J20" s="16">
        <f t="shared" si="0"/>
        <v>75.29215358931552</v>
      </c>
      <c r="K20" s="15"/>
    </row>
    <row r="21" spans="1:11" ht="78.75" customHeight="1">
      <c r="A21" s="17" t="s">
        <v>110</v>
      </c>
      <c r="B21" s="18" t="s">
        <v>3</v>
      </c>
      <c r="C21" s="20" t="s">
        <v>4</v>
      </c>
      <c r="D21" s="18" t="s">
        <v>5</v>
      </c>
      <c r="E21" s="18"/>
      <c r="F21" s="19">
        <f>SUM(F22)</f>
        <v>4792</v>
      </c>
      <c r="G21" s="19"/>
      <c r="H21" s="19">
        <f>SUM(H22)</f>
        <v>3608</v>
      </c>
      <c r="I21" s="15"/>
      <c r="J21" s="10">
        <f t="shared" si="0"/>
        <v>75.29215358931552</v>
      </c>
      <c r="K21" s="15"/>
    </row>
    <row r="22" spans="1:11" ht="30.75" customHeight="1">
      <c r="A22" s="17" t="s">
        <v>98</v>
      </c>
      <c r="B22" s="18" t="s">
        <v>3</v>
      </c>
      <c r="C22" s="20" t="s">
        <v>4</v>
      </c>
      <c r="D22" s="18" t="s">
        <v>5</v>
      </c>
      <c r="E22" s="18" t="s">
        <v>99</v>
      </c>
      <c r="F22" s="19">
        <v>4792</v>
      </c>
      <c r="G22" s="19"/>
      <c r="H22" s="15">
        <v>3608</v>
      </c>
      <c r="I22" s="15"/>
      <c r="J22" s="10">
        <f t="shared" si="0"/>
        <v>75.29215358931552</v>
      </c>
      <c r="K22" s="15"/>
    </row>
    <row r="23" spans="1:11" ht="78.75" customHeight="1">
      <c r="A23" s="21" t="s">
        <v>119</v>
      </c>
      <c r="B23" s="12" t="s">
        <v>3</v>
      </c>
      <c r="C23" s="12" t="s">
        <v>9</v>
      </c>
      <c r="D23" s="12"/>
      <c r="E23" s="12"/>
      <c r="F23" s="14">
        <f aca="true" t="shared" si="1" ref="F23:I24">SUM(F24)</f>
        <v>38309</v>
      </c>
      <c r="G23" s="14">
        <f t="shared" si="1"/>
        <v>1272</v>
      </c>
      <c r="H23" s="14">
        <f t="shared" si="1"/>
        <v>28187</v>
      </c>
      <c r="I23" s="14">
        <f t="shared" si="1"/>
        <v>706</v>
      </c>
      <c r="J23" s="16">
        <f t="shared" si="0"/>
        <v>73.57801038920358</v>
      </c>
      <c r="K23" s="16">
        <f t="shared" si="0"/>
        <v>55.503144654088054</v>
      </c>
    </row>
    <row r="24" spans="1:11" ht="80.25" customHeight="1">
      <c r="A24" s="17" t="s">
        <v>110</v>
      </c>
      <c r="B24" s="18" t="s">
        <v>3</v>
      </c>
      <c r="C24" s="18" t="s">
        <v>9</v>
      </c>
      <c r="D24" s="18" t="s">
        <v>5</v>
      </c>
      <c r="E24" s="18"/>
      <c r="F24" s="19">
        <f t="shared" si="1"/>
        <v>38309</v>
      </c>
      <c r="G24" s="19">
        <f t="shared" si="1"/>
        <v>1272</v>
      </c>
      <c r="H24" s="19">
        <f t="shared" si="1"/>
        <v>28187</v>
      </c>
      <c r="I24" s="19">
        <f t="shared" si="1"/>
        <v>706</v>
      </c>
      <c r="J24" s="10">
        <f t="shared" si="0"/>
        <v>73.57801038920358</v>
      </c>
      <c r="K24" s="10">
        <f t="shared" si="0"/>
        <v>55.503144654088054</v>
      </c>
    </row>
    <row r="25" spans="1:11" ht="33.75" customHeight="1">
      <c r="A25" s="17" t="s">
        <v>98</v>
      </c>
      <c r="B25" s="18" t="s">
        <v>3</v>
      </c>
      <c r="C25" s="18" t="s">
        <v>9</v>
      </c>
      <c r="D25" s="18" t="s">
        <v>5</v>
      </c>
      <c r="E25" s="18" t="s">
        <v>99</v>
      </c>
      <c r="F25" s="19">
        <v>38309</v>
      </c>
      <c r="G25" s="19">
        <v>1272</v>
      </c>
      <c r="H25" s="15">
        <v>28187</v>
      </c>
      <c r="I25" s="15">
        <v>706</v>
      </c>
      <c r="J25" s="10">
        <f t="shared" si="0"/>
        <v>73.57801038920358</v>
      </c>
      <c r="K25" s="10">
        <f t="shared" si="0"/>
        <v>55.503144654088054</v>
      </c>
    </row>
    <row r="26" spans="1:11" ht="65.25" customHeight="1">
      <c r="A26" s="21" t="s">
        <v>135</v>
      </c>
      <c r="B26" s="12" t="s">
        <v>3</v>
      </c>
      <c r="C26" s="12" t="s">
        <v>10</v>
      </c>
      <c r="D26" s="12"/>
      <c r="E26" s="12"/>
      <c r="F26" s="14">
        <f>SUM(F27)</f>
        <v>8626</v>
      </c>
      <c r="G26" s="14"/>
      <c r="H26" s="14">
        <f>SUM(H27)</f>
        <v>6603</v>
      </c>
      <c r="I26" s="15"/>
      <c r="J26" s="16">
        <f t="shared" si="0"/>
        <v>76.5476466496638</v>
      </c>
      <c r="K26" s="10"/>
    </row>
    <row r="27" spans="1:11" ht="78" customHeight="1">
      <c r="A27" s="17" t="s">
        <v>110</v>
      </c>
      <c r="B27" s="18" t="s">
        <v>3</v>
      </c>
      <c r="C27" s="18" t="s">
        <v>10</v>
      </c>
      <c r="D27" s="18" t="s">
        <v>5</v>
      </c>
      <c r="E27" s="18"/>
      <c r="F27" s="19">
        <f>SUM(F28)</f>
        <v>8626</v>
      </c>
      <c r="G27" s="19"/>
      <c r="H27" s="19">
        <f>SUM(H28)</f>
        <v>6603</v>
      </c>
      <c r="I27" s="15"/>
      <c r="J27" s="10">
        <f t="shared" si="0"/>
        <v>76.5476466496638</v>
      </c>
      <c r="K27" s="10"/>
    </row>
    <row r="28" spans="1:11" ht="30" customHeight="1">
      <c r="A28" s="17" t="s">
        <v>98</v>
      </c>
      <c r="B28" s="18" t="s">
        <v>3</v>
      </c>
      <c r="C28" s="18" t="s">
        <v>10</v>
      </c>
      <c r="D28" s="18" t="s">
        <v>5</v>
      </c>
      <c r="E28" s="18" t="s">
        <v>99</v>
      </c>
      <c r="F28" s="19">
        <v>8626</v>
      </c>
      <c r="G28" s="19"/>
      <c r="H28" s="15">
        <v>6603</v>
      </c>
      <c r="I28" s="15"/>
      <c r="J28" s="10">
        <f t="shared" si="0"/>
        <v>76.5476466496638</v>
      </c>
      <c r="K28" s="10"/>
    </row>
    <row r="29" spans="1:11" ht="32.25" customHeight="1">
      <c r="A29" s="21" t="s">
        <v>11</v>
      </c>
      <c r="B29" s="12" t="s">
        <v>12</v>
      </c>
      <c r="C29" s="12" t="s">
        <v>13</v>
      </c>
      <c r="D29" s="12"/>
      <c r="E29" s="12"/>
      <c r="F29" s="14">
        <f>SUM(F30)</f>
        <v>2703</v>
      </c>
      <c r="G29" s="14"/>
      <c r="H29" s="14">
        <f>SUM(H30)</f>
        <v>2610</v>
      </c>
      <c r="I29" s="15"/>
      <c r="J29" s="16">
        <f t="shared" si="0"/>
        <v>96.55937846836848</v>
      </c>
      <c r="K29" s="10"/>
    </row>
    <row r="30" spans="1:11" ht="31.5" customHeight="1">
      <c r="A30" s="22" t="s">
        <v>14</v>
      </c>
      <c r="B30" s="18" t="s">
        <v>3</v>
      </c>
      <c r="C30" s="18" t="s">
        <v>13</v>
      </c>
      <c r="D30" s="18" t="s">
        <v>15</v>
      </c>
      <c r="E30" s="18"/>
      <c r="F30" s="19">
        <f>SUM(F31)</f>
        <v>2703</v>
      </c>
      <c r="G30" s="19"/>
      <c r="H30" s="19">
        <f>SUM(H31)</f>
        <v>2610</v>
      </c>
      <c r="I30" s="15"/>
      <c r="J30" s="10">
        <f t="shared" si="0"/>
        <v>96.55937846836848</v>
      </c>
      <c r="K30" s="10"/>
    </row>
    <row r="31" spans="1:11" ht="18" customHeight="1">
      <c r="A31" s="22" t="s">
        <v>16</v>
      </c>
      <c r="B31" s="18" t="s">
        <v>3</v>
      </c>
      <c r="C31" s="18" t="s">
        <v>13</v>
      </c>
      <c r="D31" s="18" t="s">
        <v>15</v>
      </c>
      <c r="E31" s="18" t="s">
        <v>17</v>
      </c>
      <c r="F31" s="19">
        <v>2703</v>
      </c>
      <c r="G31" s="19"/>
      <c r="H31" s="15">
        <v>2610</v>
      </c>
      <c r="I31" s="15"/>
      <c r="J31" s="10">
        <f t="shared" si="0"/>
        <v>96.55937846836848</v>
      </c>
      <c r="K31" s="10"/>
    </row>
    <row r="32" spans="1:11" ht="17.25" customHeight="1">
      <c r="A32" s="21" t="s">
        <v>18</v>
      </c>
      <c r="B32" s="12" t="s">
        <v>3</v>
      </c>
      <c r="C32" s="12" t="s">
        <v>19</v>
      </c>
      <c r="D32" s="12"/>
      <c r="E32" s="12"/>
      <c r="F32" s="14">
        <f>SUM(F33)</f>
        <v>810</v>
      </c>
      <c r="G32" s="14"/>
      <c r="H32" s="14"/>
      <c r="I32" s="15"/>
      <c r="J32" s="16"/>
      <c r="K32" s="10"/>
    </row>
    <row r="33" spans="1:11" ht="15.75" customHeight="1">
      <c r="A33" s="22" t="s">
        <v>18</v>
      </c>
      <c r="B33" s="18" t="s">
        <v>3</v>
      </c>
      <c r="C33" s="18" t="s">
        <v>19</v>
      </c>
      <c r="D33" s="18" t="s">
        <v>20</v>
      </c>
      <c r="E33" s="18"/>
      <c r="F33" s="19">
        <f>SUM(F34)</f>
        <v>810</v>
      </c>
      <c r="G33" s="19"/>
      <c r="H33" s="19"/>
      <c r="I33" s="15"/>
      <c r="J33" s="10"/>
      <c r="K33" s="10"/>
    </row>
    <row r="34" spans="1:11" ht="17.25" customHeight="1">
      <c r="A34" s="22" t="s">
        <v>101</v>
      </c>
      <c r="B34" s="18" t="s">
        <v>3</v>
      </c>
      <c r="C34" s="18" t="s">
        <v>19</v>
      </c>
      <c r="D34" s="18" t="s">
        <v>20</v>
      </c>
      <c r="E34" s="18" t="s">
        <v>100</v>
      </c>
      <c r="F34" s="19">
        <v>810</v>
      </c>
      <c r="G34" s="19"/>
      <c r="H34" s="15"/>
      <c r="I34" s="15"/>
      <c r="J34" s="10"/>
      <c r="K34" s="10"/>
    </row>
    <row r="35" spans="1:11" ht="16.5" customHeight="1">
      <c r="A35" s="21" t="s">
        <v>156</v>
      </c>
      <c r="B35" s="12" t="s">
        <v>3</v>
      </c>
      <c r="C35" s="12" t="s">
        <v>33</v>
      </c>
      <c r="D35" s="12"/>
      <c r="E35" s="12"/>
      <c r="F35" s="14">
        <f>SUM(F36+F38+F42+F40)</f>
        <v>23788</v>
      </c>
      <c r="G35" s="14">
        <f>SUM(G36+G38+G42)</f>
        <v>3249</v>
      </c>
      <c r="H35" s="14">
        <f>SUM(H36+H38+H42+H40)</f>
        <v>16521</v>
      </c>
      <c r="I35" s="14">
        <f>SUM(I36+I38+I42)</f>
        <v>2046</v>
      </c>
      <c r="J35" s="16">
        <f t="shared" si="0"/>
        <v>69.45098368925508</v>
      </c>
      <c r="K35" s="16">
        <f t="shared" si="0"/>
        <v>62.97322253000923</v>
      </c>
    </row>
    <row r="36" spans="1:11" ht="81" customHeight="1">
      <c r="A36" s="17" t="s">
        <v>110</v>
      </c>
      <c r="B36" s="18" t="s">
        <v>3</v>
      </c>
      <c r="C36" s="18" t="s">
        <v>33</v>
      </c>
      <c r="D36" s="18" t="s">
        <v>5</v>
      </c>
      <c r="E36" s="18"/>
      <c r="F36" s="19">
        <f>SUM(F37)</f>
        <v>18420</v>
      </c>
      <c r="G36" s="19">
        <f>SUM(G37)</f>
        <v>3249</v>
      </c>
      <c r="H36" s="19">
        <f>SUM(H37)</f>
        <v>12919</v>
      </c>
      <c r="I36" s="19">
        <f>SUM(I37)</f>
        <v>2046</v>
      </c>
      <c r="J36" s="10">
        <f t="shared" si="0"/>
        <v>70.1357220412595</v>
      </c>
      <c r="K36" s="10">
        <f t="shared" si="0"/>
        <v>62.97322253000923</v>
      </c>
    </row>
    <row r="37" spans="1:11" ht="33.75" customHeight="1">
      <c r="A37" s="17" t="s">
        <v>98</v>
      </c>
      <c r="B37" s="18" t="s">
        <v>3</v>
      </c>
      <c r="C37" s="18" t="s">
        <v>33</v>
      </c>
      <c r="D37" s="18" t="s">
        <v>5</v>
      </c>
      <c r="E37" s="18" t="s">
        <v>99</v>
      </c>
      <c r="F37" s="19">
        <v>18420</v>
      </c>
      <c r="G37" s="19">
        <v>3249</v>
      </c>
      <c r="H37" s="15">
        <v>12919</v>
      </c>
      <c r="I37" s="15">
        <v>2046</v>
      </c>
      <c r="J37" s="10">
        <f t="shared" si="0"/>
        <v>70.1357220412595</v>
      </c>
      <c r="K37" s="10">
        <f t="shared" si="0"/>
        <v>62.97322253000923</v>
      </c>
    </row>
    <row r="38" spans="1:11" ht="63" customHeight="1">
      <c r="A38" s="22" t="s">
        <v>113</v>
      </c>
      <c r="B38" s="18" t="s">
        <v>3</v>
      </c>
      <c r="C38" s="18" t="s">
        <v>33</v>
      </c>
      <c r="D38" s="18" t="s">
        <v>34</v>
      </c>
      <c r="E38" s="18"/>
      <c r="F38" s="19">
        <f>SUM(F39)</f>
        <v>5110</v>
      </c>
      <c r="G38" s="19"/>
      <c r="H38" s="19">
        <f>SUM(H39)</f>
        <v>3387</v>
      </c>
      <c r="I38" s="15"/>
      <c r="J38" s="10">
        <f t="shared" si="0"/>
        <v>66.28180039138944</v>
      </c>
      <c r="K38" s="10"/>
    </row>
    <row r="39" spans="1:11" ht="63.75" customHeight="1">
      <c r="A39" s="22" t="s">
        <v>80</v>
      </c>
      <c r="B39" s="18" t="s">
        <v>3</v>
      </c>
      <c r="C39" s="18" t="s">
        <v>33</v>
      </c>
      <c r="D39" s="18" t="s">
        <v>34</v>
      </c>
      <c r="E39" s="18" t="s">
        <v>21</v>
      </c>
      <c r="F39" s="19">
        <v>5110</v>
      </c>
      <c r="G39" s="19"/>
      <c r="H39" s="15">
        <v>3387</v>
      </c>
      <c r="I39" s="15"/>
      <c r="J39" s="10">
        <f t="shared" si="0"/>
        <v>66.28180039138944</v>
      </c>
      <c r="K39" s="10"/>
    </row>
    <row r="40" spans="1:11" ht="33" customHeight="1">
      <c r="A40" s="22" t="s">
        <v>141</v>
      </c>
      <c r="B40" s="18" t="s">
        <v>3</v>
      </c>
      <c r="C40" s="18" t="s">
        <v>33</v>
      </c>
      <c r="D40" s="18" t="s">
        <v>142</v>
      </c>
      <c r="E40" s="18"/>
      <c r="F40" s="19">
        <v>85</v>
      </c>
      <c r="G40" s="19"/>
      <c r="H40" s="15">
        <v>85</v>
      </c>
      <c r="I40" s="15"/>
      <c r="J40" s="10">
        <f t="shared" si="0"/>
        <v>100</v>
      </c>
      <c r="K40" s="10"/>
    </row>
    <row r="41" spans="1:11" ht="63.75" customHeight="1">
      <c r="A41" s="22" t="s">
        <v>80</v>
      </c>
      <c r="B41" s="18" t="s">
        <v>3</v>
      </c>
      <c r="C41" s="18" t="s">
        <v>33</v>
      </c>
      <c r="D41" s="18" t="s">
        <v>142</v>
      </c>
      <c r="E41" s="18" t="s">
        <v>21</v>
      </c>
      <c r="F41" s="19">
        <v>85</v>
      </c>
      <c r="G41" s="19"/>
      <c r="H41" s="15">
        <v>85</v>
      </c>
      <c r="I41" s="15"/>
      <c r="J41" s="10">
        <f t="shared" si="0"/>
        <v>100</v>
      </c>
      <c r="K41" s="10"/>
    </row>
    <row r="42" spans="1:11" ht="33.75" customHeight="1">
      <c r="A42" s="22" t="s">
        <v>71</v>
      </c>
      <c r="B42" s="18" t="s">
        <v>3</v>
      </c>
      <c r="C42" s="18" t="s">
        <v>33</v>
      </c>
      <c r="D42" s="18" t="s">
        <v>89</v>
      </c>
      <c r="E42" s="18"/>
      <c r="F42" s="19">
        <f>SUM(F43)</f>
        <v>173</v>
      </c>
      <c r="G42" s="19"/>
      <c r="H42" s="19">
        <f>SUM(H43)</f>
        <v>130</v>
      </c>
      <c r="I42" s="15"/>
      <c r="J42" s="10">
        <f t="shared" si="0"/>
        <v>75.14450867052022</v>
      </c>
      <c r="K42" s="10"/>
    </row>
    <row r="43" spans="1:11" ht="63.75" customHeight="1">
      <c r="A43" s="22" t="s">
        <v>80</v>
      </c>
      <c r="B43" s="18" t="s">
        <v>3</v>
      </c>
      <c r="C43" s="18" t="s">
        <v>33</v>
      </c>
      <c r="D43" s="18" t="s">
        <v>89</v>
      </c>
      <c r="E43" s="18" t="s">
        <v>21</v>
      </c>
      <c r="F43" s="19">
        <v>173</v>
      </c>
      <c r="G43" s="19"/>
      <c r="H43" s="15">
        <v>130</v>
      </c>
      <c r="I43" s="15"/>
      <c r="J43" s="10">
        <f t="shared" si="0"/>
        <v>75.14450867052022</v>
      </c>
      <c r="K43" s="10"/>
    </row>
    <row r="44" spans="1:11" ht="34.5" customHeight="1">
      <c r="A44" s="23" t="s">
        <v>123</v>
      </c>
      <c r="B44" s="24" t="s">
        <v>4</v>
      </c>
      <c r="C44" s="24" t="s">
        <v>127</v>
      </c>
      <c r="D44" s="24"/>
      <c r="E44" s="24"/>
      <c r="F44" s="9">
        <f>SUM(F45+F48)</f>
        <v>7336</v>
      </c>
      <c r="G44" s="9"/>
      <c r="H44" s="9">
        <f>SUM(H45+H48)</f>
        <v>2564</v>
      </c>
      <c r="I44" s="25"/>
      <c r="J44" s="26">
        <f t="shared" si="0"/>
        <v>34.95092693565976</v>
      </c>
      <c r="K44" s="26"/>
    </row>
    <row r="45" spans="1:11" ht="65.25" customHeight="1">
      <c r="A45" s="11" t="s">
        <v>72</v>
      </c>
      <c r="B45" s="12" t="s">
        <v>4</v>
      </c>
      <c r="C45" s="12" t="s">
        <v>47</v>
      </c>
      <c r="D45" s="12"/>
      <c r="E45" s="12"/>
      <c r="F45" s="14">
        <f>SUM(F46)</f>
        <v>974</v>
      </c>
      <c r="G45" s="14"/>
      <c r="H45" s="14">
        <f>SUM(H46)</f>
        <v>365</v>
      </c>
      <c r="I45" s="15"/>
      <c r="J45" s="16">
        <f t="shared" si="0"/>
        <v>37.474332648870636</v>
      </c>
      <c r="K45" s="15"/>
    </row>
    <row r="46" spans="1:11" ht="49.5" customHeight="1">
      <c r="A46" s="17" t="s">
        <v>136</v>
      </c>
      <c r="B46" s="18" t="s">
        <v>4</v>
      </c>
      <c r="C46" s="18" t="s">
        <v>47</v>
      </c>
      <c r="D46" s="18" t="s">
        <v>73</v>
      </c>
      <c r="E46" s="18"/>
      <c r="F46" s="19">
        <f>SUM(F47)</f>
        <v>974</v>
      </c>
      <c r="G46" s="19"/>
      <c r="H46" s="19">
        <f>SUM(H47)</f>
        <v>365</v>
      </c>
      <c r="I46" s="15"/>
      <c r="J46" s="10">
        <f t="shared" si="0"/>
        <v>37.474332648870636</v>
      </c>
      <c r="K46" s="15"/>
    </row>
    <row r="47" spans="1:11" ht="64.5" customHeight="1">
      <c r="A47" s="17" t="s">
        <v>80</v>
      </c>
      <c r="B47" s="18" t="s">
        <v>4</v>
      </c>
      <c r="C47" s="18" t="s">
        <v>47</v>
      </c>
      <c r="D47" s="18" t="s">
        <v>73</v>
      </c>
      <c r="E47" s="18" t="s">
        <v>21</v>
      </c>
      <c r="F47" s="19">
        <v>974</v>
      </c>
      <c r="G47" s="19"/>
      <c r="H47" s="15">
        <v>365</v>
      </c>
      <c r="I47" s="15"/>
      <c r="J47" s="10">
        <f t="shared" si="0"/>
        <v>37.474332648870636</v>
      </c>
      <c r="K47" s="15"/>
    </row>
    <row r="48" spans="1:11" ht="47.25" customHeight="1">
      <c r="A48" s="21" t="s">
        <v>67</v>
      </c>
      <c r="B48" s="12" t="s">
        <v>4</v>
      </c>
      <c r="C48" s="12" t="s">
        <v>33</v>
      </c>
      <c r="D48" s="12"/>
      <c r="E48" s="12"/>
      <c r="F48" s="14">
        <f>SUM(F49)</f>
        <v>6362</v>
      </c>
      <c r="G48" s="14"/>
      <c r="H48" s="14">
        <f>SUM(H49)</f>
        <v>2199</v>
      </c>
      <c r="I48" s="15"/>
      <c r="J48" s="16">
        <f t="shared" si="0"/>
        <v>34.56460232631248</v>
      </c>
      <c r="K48" s="15"/>
    </row>
    <row r="49" spans="1:11" ht="48" customHeight="1">
      <c r="A49" s="22" t="s">
        <v>137</v>
      </c>
      <c r="B49" s="18" t="s">
        <v>4</v>
      </c>
      <c r="C49" s="18" t="s">
        <v>33</v>
      </c>
      <c r="D49" s="18" t="s">
        <v>68</v>
      </c>
      <c r="E49" s="18"/>
      <c r="F49" s="19">
        <f>SUM(F50)</f>
        <v>6362</v>
      </c>
      <c r="G49" s="19"/>
      <c r="H49" s="19">
        <f>SUM(H50)</f>
        <v>2199</v>
      </c>
      <c r="I49" s="15"/>
      <c r="J49" s="10">
        <f t="shared" si="0"/>
        <v>34.56460232631248</v>
      </c>
      <c r="K49" s="15"/>
    </row>
    <row r="50" spans="1:11" ht="64.5" customHeight="1">
      <c r="A50" s="22" t="s">
        <v>80</v>
      </c>
      <c r="B50" s="18" t="s">
        <v>4</v>
      </c>
      <c r="C50" s="18" t="s">
        <v>33</v>
      </c>
      <c r="D50" s="18" t="s">
        <v>68</v>
      </c>
      <c r="E50" s="18" t="s">
        <v>21</v>
      </c>
      <c r="F50" s="19">
        <v>6362</v>
      </c>
      <c r="G50" s="19"/>
      <c r="H50" s="15">
        <v>2199</v>
      </c>
      <c r="I50" s="15"/>
      <c r="J50" s="10">
        <f t="shared" si="0"/>
        <v>34.56460232631248</v>
      </c>
      <c r="K50" s="15"/>
    </row>
    <row r="51" spans="1:11" ht="17.25" customHeight="1">
      <c r="A51" s="23" t="s">
        <v>124</v>
      </c>
      <c r="B51" s="24" t="s">
        <v>9</v>
      </c>
      <c r="C51" s="24" t="s">
        <v>127</v>
      </c>
      <c r="D51" s="24"/>
      <c r="E51" s="24"/>
      <c r="F51" s="9">
        <f>SUM(F52+F55)</f>
        <v>3310</v>
      </c>
      <c r="G51" s="9">
        <f>SUM(G52+G55)</f>
        <v>422</v>
      </c>
      <c r="H51" s="9">
        <f>SUM(H52+H55)</f>
        <v>2912</v>
      </c>
      <c r="I51" s="9">
        <f>SUM(I52+I55)</f>
        <v>422</v>
      </c>
      <c r="J51" s="26">
        <f t="shared" si="0"/>
        <v>87.97583081570997</v>
      </c>
      <c r="K51" s="26">
        <f t="shared" si="0"/>
        <v>100</v>
      </c>
    </row>
    <row r="52" spans="1:11" ht="18" customHeight="1">
      <c r="A52" s="11" t="s">
        <v>74</v>
      </c>
      <c r="B52" s="12" t="s">
        <v>9</v>
      </c>
      <c r="C52" s="12" t="s">
        <v>50</v>
      </c>
      <c r="D52" s="12"/>
      <c r="E52" s="12"/>
      <c r="F52" s="14">
        <f>SUM(F53)</f>
        <v>2810</v>
      </c>
      <c r="G52" s="14"/>
      <c r="H52" s="14">
        <f>SUM(H53)</f>
        <v>2412</v>
      </c>
      <c r="I52" s="15"/>
      <c r="J52" s="16">
        <f t="shared" si="0"/>
        <v>85.83629893238434</v>
      </c>
      <c r="K52" s="15"/>
    </row>
    <row r="53" spans="1:11" ht="15.75" customHeight="1">
      <c r="A53" s="17" t="s">
        <v>95</v>
      </c>
      <c r="B53" s="18" t="s">
        <v>9</v>
      </c>
      <c r="C53" s="18" t="s">
        <v>50</v>
      </c>
      <c r="D53" s="18" t="s">
        <v>96</v>
      </c>
      <c r="E53" s="18"/>
      <c r="F53" s="19">
        <f>SUM(F54)</f>
        <v>2810</v>
      </c>
      <c r="G53" s="19"/>
      <c r="H53" s="19">
        <f>SUM(H54)</f>
        <v>2412</v>
      </c>
      <c r="I53" s="15"/>
      <c r="J53" s="10">
        <f t="shared" si="0"/>
        <v>85.83629893238434</v>
      </c>
      <c r="K53" s="15"/>
    </row>
    <row r="54" spans="1:11" ht="80.25" customHeight="1">
      <c r="A54" s="17" t="s">
        <v>138</v>
      </c>
      <c r="B54" s="18" t="s">
        <v>9</v>
      </c>
      <c r="C54" s="18" t="s">
        <v>50</v>
      </c>
      <c r="D54" s="18" t="s">
        <v>96</v>
      </c>
      <c r="E54" s="18" t="s">
        <v>26</v>
      </c>
      <c r="F54" s="19">
        <v>2810</v>
      </c>
      <c r="G54" s="19"/>
      <c r="H54" s="15">
        <v>2412</v>
      </c>
      <c r="I54" s="15"/>
      <c r="J54" s="10">
        <f t="shared" si="0"/>
        <v>85.83629893238434</v>
      </c>
      <c r="K54" s="15"/>
    </row>
    <row r="55" spans="1:11" ht="35.25" customHeight="1">
      <c r="A55" s="21" t="s">
        <v>94</v>
      </c>
      <c r="B55" s="12" t="s">
        <v>9</v>
      </c>
      <c r="C55" s="12" t="s">
        <v>19</v>
      </c>
      <c r="D55" s="12"/>
      <c r="E55" s="12"/>
      <c r="F55" s="14">
        <f>SUM(F58)</f>
        <v>500</v>
      </c>
      <c r="G55" s="14">
        <f>SUM(G58+G56)</f>
        <v>422</v>
      </c>
      <c r="H55" s="14">
        <f>SUM(H58+H56)</f>
        <v>500</v>
      </c>
      <c r="I55" s="14">
        <f>SUM(I58+I56)</f>
        <v>422</v>
      </c>
      <c r="J55" s="16">
        <f>SUM(H55/F55*100)</f>
        <v>100</v>
      </c>
      <c r="K55" s="16">
        <f>SUM(I55/G55*100)</f>
        <v>100</v>
      </c>
    </row>
    <row r="56" spans="1:11" ht="16.5" customHeight="1">
      <c r="A56" s="22" t="s">
        <v>103</v>
      </c>
      <c r="B56" s="18" t="s">
        <v>9</v>
      </c>
      <c r="C56" s="18" t="s">
        <v>19</v>
      </c>
      <c r="D56" s="18" t="s">
        <v>104</v>
      </c>
      <c r="E56" s="18"/>
      <c r="F56" s="19"/>
      <c r="G56" s="19">
        <f>SUM(G57)</f>
        <v>422</v>
      </c>
      <c r="H56" s="19"/>
      <c r="I56" s="19">
        <f>SUM(I57)</f>
        <v>422</v>
      </c>
      <c r="J56" s="10"/>
      <c r="K56" s="10">
        <f>SUM(I56/G56*100)</f>
        <v>100</v>
      </c>
    </row>
    <row r="57" spans="1:11" ht="64.5" customHeight="1">
      <c r="A57" s="22" t="s">
        <v>80</v>
      </c>
      <c r="B57" s="18" t="s">
        <v>9</v>
      </c>
      <c r="C57" s="18" t="s">
        <v>19</v>
      </c>
      <c r="D57" s="18" t="s">
        <v>104</v>
      </c>
      <c r="E57" s="18" t="s">
        <v>21</v>
      </c>
      <c r="F57" s="19"/>
      <c r="G57" s="19">
        <v>422</v>
      </c>
      <c r="H57" s="15"/>
      <c r="I57" s="15">
        <v>422</v>
      </c>
      <c r="J57" s="10"/>
      <c r="K57" s="10">
        <f>SUM(I57/G57*100)</f>
        <v>100</v>
      </c>
    </row>
    <row r="58" spans="1:11" ht="33" customHeight="1">
      <c r="A58" s="22" t="s">
        <v>71</v>
      </c>
      <c r="B58" s="18" t="s">
        <v>9</v>
      </c>
      <c r="C58" s="18" t="s">
        <v>19</v>
      </c>
      <c r="D58" s="18" t="s">
        <v>89</v>
      </c>
      <c r="E58" s="18"/>
      <c r="F58" s="19">
        <f>SUM(F59)</f>
        <v>500</v>
      </c>
      <c r="G58" s="19"/>
      <c r="H58" s="19">
        <f>SUM(H59)</f>
        <v>500</v>
      </c>
      <c r="I58" s="15"/>
      <c r="J58" s="10">
        <f>SUM(H58/F58*100)</f>
        <v>100</v>
      </c>
      <c r="K58" s="15"/>
    </row>
    <row r="59" spans="1:11" ht="63.75" customHeight="1">
      <c r="A59" s="22" t="s">
        <v>80</v>
      </c>
      <c r="B59" s="18" t="s">
        <v>9</v>
      </c>
      <c r="C59" s="18" t="s">
        <v>19</v>
      </c>
      <c r="D59" s="18" t="s">
        <v>89</v>
      </c>
      <c r="E59" s="18" t="s">
        <v>21</v>
      </c>
      <c r="F59" s="19">
        <v>500</v>
      </c>
      <c r="G59" s="19"/>
      <c r="H59" s="15">
        <v>500</v>
      </c>
      <c r="I59" s="15"/>
      <c r="J59" s="10">
        <f>SUM(H59/F59*100)</f>
        <v>100</v>
      </c>
      <c r="K59" s="15"/>
    </row>
    <row r="60" spans="1:11" ht="17.25" customHeight="1">
      <c r="A60" s="23" t="s">
        <v>125</v>
      </c>
      <c r="B60" s="24" t="s">
        <v>22</v>
      </c>
      <c r="C60" s="24" t="s">
        <v>127</v>
      </c>
      <c r="D60" s="18"/>
      <c r="E60" s="18"/>
      <c r="F60" s="9">
        <f>SUM(F61+F69+F80+F86)</f>
        <v>87976.79999999999</v>
      </c>
      <c r="G60" s="9">
        <f>SUM(G61+G69+G80+G86)</f>
        <v>118451.69999999998</v>
      </c>
      <c r="H60" s="9">
        <f>SUM(H61+H69+H80+H86)</f>
        <v>46548.1</v>
      </c>
      <c r="I60" s="9">
        <f>SUM(I61+I69+I80+I86)</f>
        <v>110720.69999999998</v>
      </c>
      <c r="J60" s="26">
        <f>SUM(H60/F60*100)</f>
        <v>52.90951705449619</v>
      </c>
      <c r="K60" s="26">
        <f>SUM(I60/G60*100)</f>
        <v>93.4732891127776</v>
      </c>
    </row>
    <row r="61" spans="1:11" ht="18.75" customHeight="1">
      <c r="A61" s="11" t="s">
        <v>76</v>
      </c>
      <c r="B61" s="12" t="s">
        <v>22</v>
      </c>
      <c r="C61" s="12" t="s">
        <v>3</v>
      </c>
      <c r="D61" s="12"/>
      <c r="E61" s="12"/>
      <c r="F61" s="14">
        <f>SUM(F66+F62+F64)</f>
        <v>17640</v>
      </c>
      <c r="G61" s="14">
        <f>SUM(G66+G62+G64)</f>
        <v>92384.29999999999</v>
      </c>
      <c r="H61" s="14">
        <f>SUM(H66+H62+H64)</f>
        <v>11142.7</v>
      </c>
      <c r="I61" s="14">
        <f>SUM(I66+I62+I64)</f>
        <v>92384.29999999999</v>
      </c>
      <c r="J61" s="16">
        <f>SUM(H61/F61*100)</f>
        <v>63.16723356009071</v>
      </c>
      <c r="K61" s="16">
        <f>SUM(I61/G61*100)</f>
        <v>100</v>
      </c>
    </row>
    <row r="62" spans="1:11" ht="96.75" customHeight="1">
      <c r="A62" s="17" t="s">
        <v>143</v>
      </c>
      <c r="B62" s="18" t="s">
        <v>22</v>
      </c>
      <c r="C62" s="18" t="s">
        <v>3</v>
      </c>
      <c r="D62" s="18" t="s">
        <v>144</v>
      </c>
      <c r="E62" s="18"/>
      <c r="F62" s="19"/>
      <c r="G62" s="19">
        <v>82967.9</v>
      </c>
      <c r="H62" s="19"/>
      <c r="I62" s="19">
        <f>SUM(I63)</f>
        <v>82967.9</v>
      </c>
      <c r="J62" s="16"/>
      <c r="K62" s="10">
        <f aca="true" t="shared" si="2" ref="J62:K65">SUM(I62/G62*100)</f>
        <v>100</v>
      </c>
    </row>
    <row r="63" spans="1:11" ht="78" customHeight="1">
      <c r="A63" s="17" t="s">
        <v>138</v>
      </c>
      <c r="B63" s="18" t="s">
        <v>22</v>
      </c>
      <c r="C63" s="18" t="s">
        <v>3</v>
      </c>
      <c r="D63" s="18" t="s">
        <v>144</v>
      </c>
      <c r="E63" s="18" t="s">
        <v>26</v>
      </c>
      <c r="F63" s="19"/>
      <c r="G63" s="19">
        <v>82967.9</v>
      </c>
      <c r="H63" s="19"/>
      <c r="I63" s="19">
        <v>82967.9</v>
      </c>
      <c r="J63" s="16"/>
      <c r="K63" s="10">
        <f t="shared" si="2"/>
        <v>100</v>
      </c>
    </row>
    <row r="64" spans="1:11" ht="48.75" customHeight="1">
      <c r="A64" s="17" t="s">
        <v>145</v>
      </c>
      <c r="B64" s="18" t="s">
        <v>22</v>
      </c>
      <c r="C64" s="18" t="s">
        <v>3</v>
      </c>
      <c r="D64" s="18" t="s">
        <v>146</v>
      </c>
      <c r="E64" s="18"/>
      <c r="F64" s="19">
        <v>1779.7</v>
      </c>
      <c r="G64" s="19">
        <v>9416.4</v>
      </c>
      <c r="H64" s="19">
        <f>SUM(H65)</f>
        <v>1779.7</v>
      </c>
      <c r="I64" s="19">
        <f>SUM(I65)</f>
        <v>9416.4</v>
      </c>
      <c r="J64" s="10">
        <f t="shared" si="2"/>
        <v>100</v>
      </c>
      <c r="K64" s="10">
        <f t="shared" si="2"/>
        <v>100</v>
      </c>
    </row>
    <row r="65" spans="1:11" ht="79.5" customHeight="1">
      <c r="A65" s="17" t="s">
        <v>138</v>
      </c>
      <c r="B65" s="18" t="s">
        <v>22</v>
      </c>
      <c r="C65" s="18" t="s">
        <v>3</v>
      </c>
      <c r="D65" s="18" t="s">
        <v>146</v>
      </c>
      <c r="E65" s="18" t="s">
        <v>26</v>
      </c>
      <c r="F65" s="19">
        <v>1779.7</v>
      </c>
      <c r="G65" s="19">
        <v>9416.4</v>
      </c>
      <c r="H65" s="19">
        <v>1779.7</v>
      </c>
      <c r="I65" s="19">
        <v>9416.4</v>
      </c>
      <c r="J65" s="10">
        <f t="shared" si="2"/>
        <v>100</v>
      </c>
      <c r="K65" s="10">
        <f t="shared" si="2"/>
        <v>100</v>
      </c>
    </row>
    <row r="66" spans="1:11" ht="19.5" customHeight="1">
      <c r="A66" s="17" t="s">
        <v>75</v>
      </c>
      <c r="B66" s="18" t="s">
        <v>22</v>
      </c>
      <c r="C66" s="18" t="s">
        <v>3</v>
      </c>
      <c r="D66" s="18" t="s">
        <v>77</v>
      </c>
      <c r="E66" s="18"/>
      <c r="F66" s="19">
        <f>SUM(F68+F67)</f>
        <v>15860.3</v>
      </c>
      <c r="G66" s="19"/>
      <c r="H66" s="19">
        <f>SUM(H68+H67)</f>
        <v>9363</v>
      </c>
      <c r="I66" s="19"/>
      <c r="J66" s="10">
        <f aca="true" t="shared" si="3" ref="J66:J71">SUM(H66/F66*100)</f>
        <v>59.034192291444676</v>
      </c>
      <c r="K66" s="15"/>
    </row>
    <row r="67" spans="1:11" ht="64.5" customHeight="1">
      <c r="A67" s="17" t="s">
        <v>80</v>
      </c>
      <c r="B67" s="18" t="s">
        <v>22</v>
      </c>
      <c r="C67" s="18" t="s">
        <v>3</v>
      </c>
      <c r="D67" s="18" t="s">
        <v>77</v>
      </c>
      <c r="E67" s="18" t="s">
        <v>21</v>
      </c>
      <c r="F67" s="19">
        <v>11149</v>
      </c>
      <c r="G67" s="19"/>
      <c r="H67" s="15">
        <v>5925</v>
      </c>
      <c r="I67" s="10"/>
      <c r="J67" s="10">
        <f t="shared" si="3"/>
        <v>53.143779711184855</v>
      </c>
      <c r="K67" s="15"/>
    </row>
    <row r="68" spans="1:11" ht="81" customHeight="1">
      <c r="A68" s="17" t="s">
        <v>138</v>
      </c>
      <c r="B68" s="18" t="s">
        <v>22</v>
      </c>
      <c r="C68" s="18" t="s">
        <v>3</v>
      </c>
      <c r="D68" s="18" t="s">
        <v>77</v>
      </c>
      <c r="E68" s="18" t="s">
        <v>26</v>
      </c>
      <c r="F68" s="19">
        <v>4711.3</v>
      </c>
      <c r="G68" s="19"/>
      <c r="H68" s="15">
        <v>3438</v>
      </c>
      <c r="I68" s="15"/>
      <c r="J68" s="10">
        <f t="shared" si="3"/>
        <v>72.97348927047736</v>
      </c>
      <c r="K68" s="15"/>
    </row>
    <row r="69" spans="1:11" ht="18" customHeight="1">
      <c r="A69" s="11" t="s">
        <v>24</v>
      </c>
      <c r="B69" s="12" t="s">
        <v>22</v>
      </c>
      <c r="C69" s="12" t="s">
        <v>8</v>
      </c>
      <c r="D69" s="12"/>
      <c r="E69" s="12"/>
      <c r="F69" s="28">
        <f>SUM(F74+F78+F70)</f>
        <v>25626.6</v>
      </c>
      <c r="G69" s="28">
        <f>SUM(G74+G78+G70+G72)</f>
        <v>24733.4</v>
      </c>
      <c r="H69" s="28">
        <f>SUM(H74+H78+H70)</f>
        <v>9052.4</v>
      </c>
      <c r="I69" s="28">
        <f>SUM(I74+I78+I72)</f>
        <v>17004.4</v>
      </c>
      <c r="J69" s="16">
        <f t="shared" si="3"/>
        <v>35.32423341371856</v>
      </c>
      <c r="K69" s="16">
        <f>SUM(I69/G69*100)</f>
        <v>68.75075808421002</v>
      </c>
    </row>
    <row r="70" spans="1:11" ht="48.75" customHeight="1">
      <c r="A70" s="17" t="s">
        <v>78</v>
      </c>
      <c r="B70" s="18" t="s">
        <v>22</v>
      </c>
      <c r="C70" s="18" t="s">
        <v>8</v>
      </c>
      <c r="D70" s="18" t="s">
        <v>90</v>
      </c>
      <c r="E70" s="18"/>
      <c r="F70" s="29">
        <f>SUM(F71)</f>
        <v>419.3</v>
      </c>
      <c r="G70" s="29"/>
      <c r="H70" s="29">
        <f>SUM(H71)</f>
        <v>242</v>
      </c>
      <c r="I70" s="29"/>
      <c r="J70" s="10">
        <f t="shared" si="3"/>
        <v>57.7152396851896</v>
      </c>
      <c r="K70" s="16"/>
    </row>
    <row r="71" spans="1:11" ht="63" customHeight="1">
      <c r="A71" s="17" t="s">
        <v>112</v>
      </c>
      <c r="B71" s="18" t="s">
        <v>22</v>
      </c>
      <c r="C71" s="18" t="s">
        <v>8</v>
      </c>
      <c r="D71" s="18" t="s">
        <v>90</v>
      </c>
      <c r="E71" s="18" t="s">
        <v>79</v>
      </c>
      <c r="F71" s="29">
        <v>419.3</v>
      </c>
      <c r="G71" s="29"/>
      <c r="H71" s="29">
        <v>242</v>
      </c>
      <c r="I71" s="29"/>
      <c r="J71" s="10">
        <f t="shared" si="3"/>
        <v>57.7152396851896</v>
      </c>
      <c r="K71" s="16"/>
    </row>
    <row r="72" spans="1:11" ht="78.75" customHeight="1">
      <c r="A72" s="17" t="s">
        <v>106</v>
      </c>
      <c r="B72" s="18" t="s">
        <v>22</v>
      </c>
      <c r="C72" s="18" t="s">
        <v>8</v>
      </c>
      <c r="D72" s="18" t="s">
        <v>107</v>
      </c>
      <c r="E72" s="18"/>
      <c r="F72" s="29"/>
      <c r="G72" s="29">
        <f>SUM(G73)</f>
        <v>12388.1</v>
      </c>
      <c r="H72" s="29"/>
      <c r="I72" s="29">
        <f>SUM(I73)</f>
        <v>8256</v>
      </c>
      <c r="J72" s="10"/>
      <c r="K72" s="16">
        <f>SUM(I72/G72*100)</f>
        <v>66.64460248141361</v>
      </c>
    </row>
    <row r="73" spans="1:11" ht="63" customHeight="1">
      <c r="A73" s="17" t="s">
        <v>152</v>
      </c>
      <c r="B73" s="18" t="s">
        <v>22</v>
      </c>
      <c r="C73" s="18" t="s">
        <v>8</v>
      </c>
      <c r="D73" s="18" t="s">
        <v>107</v>
      </c>
      <c r="E73" s="18" t="s">
        <v>79</v>
      </c>
      <c r="F73" s="29"/>
      <c r="G73" s="29">
        <v>12388.1</v>
      </c>
      <c r="H73" s="29"/>
      <c r="I73" s="29">
        <v>8256</v>
      </c>
      <c r="J73" s="10"/>
      <c r="K73" s="16">
        <f>SUM(I73/G73*100)</f>
        <v>66.64460248141361</v>
      </c>
    </row>
    <row r="74" spans="1:11" ht="18" customHeight="1">
      <c r="A74" s="17" t="s">
        <v>111</v>
      </c>
      <c r="B74" s="18" t="s">
        <v>22</v>
      </c>
      <c r="C74" s="18" t="s">
        <v>8</v>
      </c>
      <c r="D74" s="18" t="s">
        <v>66</v>
      </c>
      <c r="E74" s="18"/>
      <c r="F74" s="30">
        <f>SUM(F76+F75+F77)</f>
        <v>10336.3</v>
      </c>
      <c r="G74" s="30">
        <f>SUM(G76+G75+G77)</f>
        <v>12345.3</v>
      </c>
      <c r="H74" s="30">
        <f>SUM(H76+H75+H77)</f>
        <v>5756.4</v>
      </c>
      <c r="I74" s="30">
        <f>SUM(I76+I75+I77)</f>
        <v>8748.4</v>
      </c>
      <c r="J74" s="10">
        <f>SUM(H74/F74*100)</f>
        <v>55.69110803672495</v>
      </c>
      <c r="K74" s="10">
        <f>SUM(I74/G74*100)</f>
        <v>70.86421553141682</v>
      </c>
    </row>
    <row r="75" spans="1:11" ht="63" customHeight="1">
      <c r="A75" s="17" t="s">
        <v>80</v>
      </c>
      <c r="B75" s="18" t="s">
        <v>22</v>
      </c>
      <c r="C75" s="18" t="s">
        <v>8</v>
      </c>
      <c r="D75" s="18" t="s">
        <v>66</v>
      </c>
      <c r="E75" s="18" t="s">
        <v>21</v>
      </c>
      <c r="F75" s="19">
        <v>100</v>
      </c>
      <c r="G75" s="19"/>
      <c r="H75" s="15"/>
      <c r="I75" s="15"/>
      <c r="J75" s="10"/>
      <c r="K75" s="15"/>
    </row>
    <row r="76" spans="1:11" ht="81" customHeight="1">
      <c r="A76" s="17" t="s">
        <v>138</v>
      </c>
      <c r="B76" s="18" t="s">
        <v>22</v>
      </c>
      <c r="C76" s="18" t="s">
        <v>8</v>
      </c>
      <c r="D76" s="18" t="s">
        <v>66</v>
      </c>
      <c r="E76" s="18" t="s">
        <v>26</v>
      </c>
      <c r="F76" s="19">
        <v>1891</v>
      </c>
      <c r="G76" s="19">
        <v>4000</v>
      </c>
      <c r="H76" s="15">
        <v>1008</v>
      </c>
      <c r="I76" s="15">
        <v>4000</v>
      </c>
      <c r="J76" s="10">
        <f aca="true" t="shared" si="4" ref="J76:K87">SUM(H76/F76*100)</f>
        <v>53.30512956107879</v>
      </c>
      <c r="K76" s="10">
        <f t="shared" si="4"/>
        <v>100</v>
      </c>
    </row>
    <row r="77" spans="1:11" ht="33.75" customHeight="1">
      <c r="A77" s="17" t="s">
        <v>98</v>
      </c>
      <c r="B77" s="18" t="s">
        <v>22</v>
      </c>
      <c r="C77" s="18" t="s">
        <v>8</v>
      </c>
      <c r="D77" s="18" t="s">
        <v>66</v>
      </c>
      <c r="E77" s="18" t="s">
        <v>99</v>
      </c>
      <c r="F77" s="19">
        <v>8345.3</v>
      </c>
      <c r="G77" s="19">
        <v>8345.3</v>
      </c>
      <c r="H77" s="15">
        <v>4748.4</v>
      </c>
      <c r="I77" s="15">
        <v>4748.4</v>
      </c>
      <c r="J77" s="10">
        <f t="shared" si="4"/>
        <v>56.899092902591875</v>
      </c>
      <c r="K77" s="10">
        <f>SUM(I77/G77*100)</f>
        <v>56.899092902591875</v>
      </c>
    </row>
    <row r="78" spans="1:11" ht="32.25" customHeight="1">
      <c r="A78" s="22" t="s">
        <v>71</v>
      </c>
      <c r="B78" s="18" t="s">
        <v>22</v>
      </c>
      <c r="C78" s="18" t="s">
        <v>8</v>
      </c>
      <c r="D78" s="18" t="s">
        <v>89</v>
      </c>
      <c r="E78" s="18"/>
      <c r="F78" s="19">
        <f>SUM(F79)</f>
        <v>14871</v>
      </c>
      <c r="G78" s="19"/>
      <c r="H78" s="19">
        <f>SUM(H79)</f>
        <v>3054</v>
      </c>
      <c r="I78" s="15"/>
      <c r="J78" s="10">
        <f t="shared" si="4"/>
        <v>20.536614888037118</v>
      </c>
      <c r="K78" s="15"/>
    </row>
    <row r="79" spans="1:11" ht="63" customHeight="1">
      <c r="A79" s="17" t="s">
        <v>152</v>
      </c>
      <c r="B79" s="18" t="s">
        <v>22</v>
      </c>
      <c r="C79" s="18" t="s">
        <v>8</v>
      </c>
      <c r="D79" s="18" t="s">
        <v>89</v>
      </c>
      <c r="E79" s="18" t="s">
        <v>79</v>
      </c>
      <c r="F79" s="19">
        <v>14871</v>
      </c>
      <c r="G79" s="19"/>
      <c r="H79" s="15">
        <v>3054</v>
      </c>
      <c r="I79" s="15"/>
      <c r="J79" s="10">
        <f t="shared" si="4"/>
        <v>20.536614888037118</v>
      </c>
      <c r="K79" s="15"/>
    </row>
    <row r="80" spans="1:11" ht="18" customHeight="1">
      <c r="A80" s="11" t="s">
        <v>25</v>
      </c>
      <c r="B80" s="12" t="s">
        <v>22</v>
      </c>
      <c r="C80" s="12" t="s">
        <v>4</v>
      </c>
      <c r="D80" s="12"/>
      <c r="E80" s="12"/>
      <c r="F80" s="31">
        <f>SUM(F81+F83)</f>
        <v>35325.2</v>
      </c>
      <c r="G80" s="31">
        <f>SUM(G81+G83)</f>
        <v>1334</v>
      </c>
      <c r="H80" s="31">
        <f>SUM(H81+H83)</f>
        <v>18544</v>
      </c>
      <c r="I80" s="31">
        <f>SUM(I81+I83)</f>
        <v>1332</v>
      </c>
      <c r="J80" s="16">
        <f t="shared" si="4"/>
        <v>52.49510264626952</v>
      </c>
      <c r="K80" s="16">
        <f>SUM(I80/G80*100)</f>
        <v>99.85007496251875</v>
      </c>
    </row>
    <row r="81" spans="1:11" ht="16.5" customHeight="1">
      <c r="A81" s="17" t="s">
        <v>25</v>
      </c>
      <c r="B81" s="18" t="s">
        <v>22</v>
      </c>
      <c r="C81" s="18" t="s">
        <v>4</v>
      </c>
      <c r="D81" s="18" t="s">
        <v>85</v>
      </c>
      <c r="E81" s="18"/>
      <c r="F81" s="19">
        <f>SUM(F82)</f>
        <v>12413</v>
      </c>
      <c r="G81" s="19">
        <f>SUM(G82)</f>
        <v>1334</v>
      </c>
      <c r="H81" s="19">
        <f>SUM(H82)</f>
        <v>8441</v>
      </c>
      <c r="I81" s="19">
        <f>SUM(I82)</f>
        <v>1332</v>
      </c>
      <c r="J81" s="10">
        <f t="shared" si="4"/>
        <v>68.00128897123983</v>
      </c>
      <c r="K81" s="10">
        <f>SUM(I81/G81*100)</f>
        <v>99.85007496251875</v>
      </c>
    </row>
    <row r="82" spans="1:11" ht="64.5" customHeight="1">
      <c r="A82" s="22" t="s">
        <v>80</v>
      </c>
      <c r="B82" s="18" t="s">
        <v>22</v>
      </c>
      <c r="C82" s="18" t="s">
        <v>4</v>
      </c>
      <c r="D82" s="18" t="s">
        <v>85</v>
      </c>
      <c r="E82" s="18" t="s">
        <v>21</v>
      </c>
      <c r="F82" s="19">
        <v>12413</v>
      </c>
      <c r="G82" s="30">
        <v>1334</v>
      </c>
      <c r="H82" s="15">
        <v>8441</v>
      </c>
      <c r="I82" s="15">
        <v>1332</v>
      </c>
      <c r="J82" s="10">
        <f t="shared" si="4"/>
        <v>68.00128897123983</v>
      </c>
      <c r="K82" s="10">
        <f>SUM(I82/G82*100)</f>
        <v>99.85007496251875</v>
      </c>
    </row>
    <row r="83" spans="1:11" ht="31.5" customHeight="1">
      <c r="A83" s="17" t="s">
        <v>71</v>
      </c>
      <c r="B83" s="18" t="s">
        <v>22</v>
      </c>
      <c r="C83" s="18" t="s">
        <v>4</v>
      </c>
      <c r="D83" s="18" t="s">
        <v>89</v>
      </c>
      <c r="E83" s="18"/>
      <c r="F83" s="19">
        <f>SUM(F84+F85)</f>
        <v>22912.2</v>
      </c>
      <c r="G83" s="19"/>
      <c r="H83" s="19">
        <f>SUM(H84+H85)</f>
        <v>10103</v>
      </c>
      <c r="I83" s="15"/>
      <c r="J83" s="10">
        <f t="shared" si="4"/>
        <v>44.094412583689035</v>
      </c>
      <c r="K83" s="15"/>
    </row>
    <row r="84" spans="1:11" ht="63.75" customHeight="1">
      <c r="A84" s="22" t="s">
        <v>80</v>
      </c>
      <c r="B84" s="18" t="s">
        <v>22</v>
      </c>
      <c r="C84" s="18" t="s">
        <v>4</v>
      </c>
      <c r="D84" s="18" t="s">
        <v>89</v>
      </c>
      <c r="E84" s="18" t="s">
        <v>21</v>
      </c>
      <c r="F84" s="19">
        <v>13166.2</v>
      </c>
      <c r="G84" s="19"/>
      <c r="H84" s="15">
        <v>6909</v>
      </c>
      <c r="I84" s="15"/>
      <c r="J84" s="10">
        <f t="shared" si="4"/>
        <v>52.47527760477586</v>
      </c>
      <c r="K84" s="15"/>
    </row>
    <row r="85" spans="1:11" ht="63" customHeight="1">
      <c r="A85" s="17" t="s">
        <v>152</v>
      </c>
      <c r="B85" s="18" t="s">
        <v>22</v>
      </c>
      <c r="C85" s="18" t="s">
        <v>4</v>
      </c>
      <c r="D85" s="18" t="s">
        <v>89</v>
      </c>
      <c r="E85" s="18" t="s">
        <v>79</v>
      </c>
      <c r="F85" s="19">
        <v>9746</v>
      </c>
      <c r="G85" s="19"/>
      <c r="H85" s="15">
        <v>3194</v>
      </c>
      <c r="I85" s="15"/>
      <c r="J85" s="10">
        <f t="shared" si="4"/>
        <v>32.77241945413503</v>
      </c>
      <c r="K85" s="15"/>
    </row>
    <row r="86" spans="1:11" ht="31.5" customHeight="1">
      <c r="A86" s="21" t="s">
        <v>23</v>
      </c>
      <c r="B86" s="12" t="s">
        <v>22</v>
      </c>
      <c r="C86" s="12" t="s">
        <v>22</v>
      </c>
      <c r="D86" s="12"/>
      <c r="E86" s="12"/>
      <c r="F86" s="14">
        <f>SUM(F90+F87)</f>
        <v>9385</v>
      </c>
      <c r="G86" s="14"/>
      <c r="H86" s="14">
        <f>SUM(H90+H87)</f>
        <v>7809</v>
      </c>
      <c r="I86" s="15"/>
      <c r="J86" s="16">
        <f t="shared" si="4"/>
        <v>83.20724560468832</v>
      </c>
      <c r="K86" s="15"/>
    </row>
    <row r="87" spans="1:11" ht="79.5" customHeight="1">
      <c r="A87" s="17" t="s">
        <v>110</v>
      </c>
      <c r="B87" s="18" t="s">
        <v>22</v>
      </c>
      <c r="C87" s="18" t="s">
        <v>22</v>
      </c>
      <c r="D87" s="18" t="s">
        <v>5</v>
      </c>
      <c r="E87" s="18"/>
      <c r="F87" s="19">
        <f>SUM(F88)</f>
        <v>5385</v>
      </c>
      <c r="G87" s="19"/>
      <c r="H87" s="19">
        <f>SUM(H88)</f>
        <v>3809</v>
      </c>
      <c r="I87" s="15"/>
      <c r="J87" s="10">
        <f t="shared" si="4"/>
        <v>70.73351903435469</v>
      </c>
      <c r="K87" s="15"/>
    </row>
    <row r="88" spans="1:11" ht="31.5" customHeight="1">
      <c r="A88" s="17" t="s">
        <v>98</v>
      </c>
      <c r="B88" s="18" t="s">
        <v>22</v>
      </c>
      <c r="C88" s="18" t="s">
        <v>22</v>
      </c>
      <c r="D88" s="18" t="s">
        <v>5</v>
      </c>
      <c r="E88" s="18" t="s">
        <v>99</v>
      </c>
      <c r="F88" s="19">
        <v>5385</v>
      </c>
      <c r="G88" s="19"/>
      <c r="H88" s="15">
        <v>3809</v>
      </c>
      <c r="I88" s="15"/>
      <c r="J88" s="10">
        <f aca="true" t="shared" si="5" ref="J88:K106">SUM(H88/F88*100)</f>
        <v>70.73351903435469</v>
      </c>
      <c r="K88" s="15"/>
    </row>
    <row r="89" spans="1:11" ht="34.5" customHeight="1">
      <c r="A89" s="22" t="s">
        <v>71</v>
      </c>
      <c r="B89" s="18" t="s">
        <v>22</v>
      </c>
      <c r="C89" s="18" t="s">
        <v>22</v>
      </c>
      <c r="D89" s="18" t="s">
        <v>89</v>
      </c>
      <c r="E89" s="18"/>
      <c r="F89" s="19">
        <f>SUM(F90)</f>
        <v>4000</v>
      </c>
      <c r="G89" s="19"/>
      <c r="H89" s="19">
        <f>SUM(H90)</f>
        <v>4000</v>
      </c>
      <c r="I89" s="15"/>
      <c r="J89" s="10">
        <f t="shared" si="5"/>
        <v>100</v>
      </c>
      <c r="K89" s="15"/>
    </row>
    <row r="90" spans="1:11" ht="69" customHeight="1">
      <c r="A90" s="22" t="s">
        <v>80</v>
      </c>
      <c r="B90" s="18" t="s">
        <v>22</v>
      </c>
      <c r="C90" s="18" t="s">
        <v>22</v>
      </c>
      <c r="D90" s="18" t="s">
        <v>89</v>
      </c>
      <c r="E90" s="18" t="s">
        <v>21</v>
      </c>
      <c r="F90" s="19">
        <v>4000</v>
      </c>
      <c r="G90" s="19"/>
      <c r="H90" s="15">
        <v>4000</v>
      </c>
      <c r="I90" s="15"/>
      <c r="J90" s="10">
        <f t="shared" si="5"/>
        <v>100</v>
      </c>
      <c r="K90" s="15"/>
    </row>
    <row r="91" spans="1:11" ht="16.5" customHeight="1">
      <c r="A91" s="23" t="s">
        <v>126</v>
      </c>
      <c r="B91" s="24" t="s">
        <v>10</v>
      </c>
      <c r="C91" s="24" t="s">
        <v>127</v>
      </c>
      <c r="D91" s="24"/>
      <c r="E91" s="24"/>
      <c r="F91" s="9">
        <f>SUM(F92)</f>
        <v>24818</v>
      </c>
      <c r="G91" s="9"/>
      <c r="H91" s="9">
        <f>SUM(H92)</f>
        <v>15758</v>
      </c>
      <c r="I91" s="25"/>
      <c r="J91" s="26">
        <f t="shared" si="5"/>
        <v>63.49423805302603</v>
      </c>
      <c r="K91" s="25"/>
    </row>
    <row r="92" spans="1:11" ht="33" customHeight="1">
      <c r="A92" s="11" t="s">
        <v>97</v>
      </c>
      <c r="B92" s="12" t="s">
        <v>10</v>
      </c>
      <c r="C92" s="12" t="s">
        <v>22</v>
      </c>
      <c r="D92" s="12"/>
      <c r="E92" s="12"/>
      <c r="F92" s="19">
        <f>SUM(F93)</f>
        <v>24818</v>
      </c>
      <c r="G92" s="19"/>
      <c r="H92" s="19">
        <f>SUM(H93)</f>
        <v>15758</v>
      </c>
      <c r="I92" s="15"/>
      <c r="J92" s="10">
        <f t="shared" si="5"/>
        <v>63.49423805302603</v>
      </c>
      <c r="K92" s="15"/>
    </row>
    <row r="93" spans="1:11" ht="36" customHeight="1">
      <c r="A93" s="17" t="s">
        <v>71</v>
      </c>
      <c r="B93" s="18" t="s">
        <v>10</v>
      </c>
      <c r="C93" s="18" t="s">
        <v>22</v>
      </c>
      <c r="D93" s="18" t="s">
        <v>89</v>
      </c>
      <c r="E93" s="18"/>
      <c r="F93" s="19">
        <f>SUM(F94)</f>
        <v>24818</v>
      </c>
      <c r="G93" s="19"/>
      <c r="H93" s="19">
        <f>SUM(H94)</f>
        <v>15758</v>
      </c>
      <c r="I93" s="15"/>
      <c r="J93" s="10">
        <f t="shared" si="5"/>
        <v>63.49423805302603</v>
      </c>
      <c r="K93" s="15"/>
    </row>
    <row r="94" spans="1:11" ht="63.75" customHeight="1">
      <c r="A94" s="22" t="s">
        <v>80</v>
      </c>
      <c r="B94" s="18" t="s">
        <v>10</v>
      </c>
      <c r="C94" s="18" t="s">
        <v>22</v>
      </c>
      <c r="D94" s="18" t="s">
        <v>89</v>
      </c>
      <c r="E94" s="18" t="s">
        <v>21</v>
      </c>
      <c r="F94" s="19">
        <v>24818</v>
      </c>
      <c r="G94" s="19"/>
      <c r="H94" s="15">
        <v>15758</v>
      </c>
      <c r="I94" s="15"/>
      <c r="J94" s="10">
        <f t="shared" si="5"/>
        <v>63.49423805302603</v>
      </c>
      <c r="K94" s="15"/>
    </row>
    <row r="95" spans="1:11" ht="18.75" customHeight="1">
      <c r="A95" s="23" t="s">
        <v>128</v>
      </c>
      <c r="B95" s="24" t="s">
        <v>36</v>
      </c>
      <c r="C95" s="24" t="s">
        <v>127</v>
      </c>
      <c r="D95" s="24"/>
      <c r="E95" s="24"/>
      <c r="F95" s="9">
        <f>SUM(F96+F101+F107+F116)</f>
        <v>90568</v>
      </c>
      <c r="G95" s="9">
        <f>SUM(G96+G101+G107+G116)</f>
        <v>2469.9</v>
      </c>
      <c r="H95" s="9">
        <f>SUM(H96+H101+H107+H116)</f>
        <v>55222</v>
      </c>
      <c r="I95" s="9">
        <f>SUM(I96+I101+I107+I116)</f>
        <v>2469.9</v>
      </c>
      <c r="J95" s="26">
        <f t="shared" si="5"/>
        <v>60.97297058563731</v>
      </c>
      <c r="K95" s="26">
        <f t="shared" si="5"/>
        <v>100</v>
      </c>
    </row>
    <row r="96" spans="1:11" ht="20.25" customHeight="1">
      <c r="A96" s="21" t="s">
        <v>35</v>
      </c>
      <c r="B96" s="12" t="s">
        <v>36</v>
      </c>
      <c r="C96" s="12" t="s">
        <v>3</v>
      </c>
      <c r="D96" s="12"/>
      <c r="E96" s="12"/>
      <c r="F96" s="14">
        <f>SUM(F97+F99)</f>
        <v>19691</v>
      </c>
      <c r="G96" s="14"/>
      <c r="H96" s="14">
        <f>SUM(H97+H99)</f>
        <v>10334</v>
      </c>
      <c r="I96" s="15"/>
      <c r="J96" s="16">
        <f t="shared" si="5"/>
        <v>52.48082880503784</v>
      </c>
      <c r="K96" s="15"/>
    </row>
    <row r="97" spans="1:11" ht="16.5" customHeight="1">
      <c r="A97" s="22" t="s">
        <v>38</v>
      </c>
      <c r="B97" s="18" t="s">
        <v>36</v>
      </c>
      <c r="C97" s="18" t="s">
        <v>3</v>
      </c>
      <c r="D97" s="18" t="s">
        <v>37</v>
      </c>
      <c r="E97" s="18"/>
      <c r="F97" s="19">
        <f>SUM(F98)</f>
        <v>13997</v>
      </c>
      <c r="G97" s="19"/>
      <c r="H97" s="19">
        <f>SUM(H98)</f>
        <v>9098</v>
      </c>
      <c r="I97" s="15"/>
      <c r="J97" s="10">
        <f t="shared" si="5"/>
        <v>64.99964278059585</v>
      </c>
      <c r="K97" s="15"/>
    </row>
    <row r="98" spans="1:11" ht="33.75" customHeight="1">
      <c r="A98" s="22" t="s">
        <v>6</v>
      </c>
      <c r="B98" s="18" t="s">
        <v>36</v>
      </c>
      <c r="C98" s="18" t="s">
        <v>3</v>
      </c>
      <c r="D98" s="18" t="s">
        <v>37</v>
      </c>
      <c r="E98" s="18" t="s">
        <v>7</v>
      </c>
      <c r="F98" s="19">
        <v>13997</v>
      </c>
      <c r="G98" s="19"/>
      <c r="H98" s="15">
        <v>9098</v>
      </c>
      <c r="I98" s="15"/>
      <c r="J98" s="10">
        <f t="shared" si="5"/>
        <v>64.99964278059585</v>
      </c>
      <c r="K98" s="15"/>
    </row>
    <row r="99" spans="1:11" ht="33" customHeight="1">
      <c r="A99" s="22" t="s">
        <v>71</v>
      </c>
      <c r="B99" s="18" t="s">
        <v>36</v>
      </c>
      <c r="C99" s="18" t="s">
        <v>3</v>
      </c>
      <c r="D99" s="18" t="s">
        <v>89</v>
      </c>
      <c r="E99" s="18"/>
      <c r="F99" s="19">
        <f>SUM(F100)</f>
        <v>5694</v>
      </c>
      <c r="G99" s="19"/>
      <c r="H99" s="19">
        <f>SUM(H100)</f>
        <v>1236</v>
      </c>
      <c r="I99" s="15"/>
      <c r="J99" s="10">
        <f t="shared" si="5"/>
        <v>21.707060063224446</v>
      </c>
      <c r="K99" s="15"/>
    </row>
    <row r="100" spans="1:11" ht="63.75" customHeight="1">
      <c r="A100" s="22" t="s">
        <v>80</v>
      </c>
      <c r="B100" s="18" t="s">
        <v>36</v>
      </c>
      <c r="C100" s="18" t="s">
        <v>3</v>
      </c>
      <c r="D100" s="18" t="s">
        <v>89</v>
      </c>
      <c r="E100" s="18" t="s">
        <v>21</v>
      </c>
      <c r="F100" s="19">
        <v>5694</v>
      </c>
      <c r="G100" s="19"/>
      <c r="H100" s="15">
        <v>1236</v>
      </c>
      <c r="I100" s="15"/>
      <c r="J100" s="10">
        <f t="shared" si="5"/>
        <v>21.707060063224446</v>
      </c>
      <c r="K100" s="15"/>
    </row>
    <row r="101" spans="1:11" ht="18" customHeight="1">
      <c r="A101" s="21" t="s">
        <v>39</v>
      </c>
      <c r="B101" s="12" t="s">
        <v>36</v>
      </c>
      <c r="C101" s="12" t="s">
        <v>8</v>
      </c>
      <c r="D101" s="12"/>
      <c r="E101" s="12"/>
      <c r="F101" s="14">
        <f>SUM(F105+F102)</f>
        <v>45912</v>
      </c>
      <c r="G101" s="14"/>
      <c r="H101" s="14">
        <f>SUM(H105+H102)</f>
        <v>27970</v>
      </c>
      <c r="I101" s="14"/>
      <c r="J101" s="16">
        <f t="shared" si="5"/>
        <v>60.92089214148806</v>
      </c>
      <c r="K101" s="27"/>
    </row>
    <row r="102" spans="1:11" ht="33" customHeight="1">
      <c r="A102" s="22" t="s">
        <v>40</v>
      </c>
      <c r="B102" s="18" t="s">
        <v>36</v>
      </c>
      <c r="C102" s="18" t="s">
        <v>8</v>
      </c>
      <c r="D102" s="18" t="s">
        <v>41</v>
      </c>
      <c r="E102" s="18"/>
      <c r="F102" s="19">
        <f>SUM(F103+F104)</f>
        <v>22748</v>
      </c>
      <c r="G102" s="19"/>
      <c r="H102" s="19">
        <f>SUM(H103+H104)</f>
        <v>13696</v>
      </c>
      <c r="I102" s="19"/>
      <c r="J102" s="10">
        <f t="shared" si="5"/>
        <v>60.207490768419206</v>
      </c>
      <c r="K102" s="15"/>
    </row>
    <row r="103" spans="1:11" ht="35.25" customHeight="1">
      <c r="A103" s="22" t="s">
        <v>6</v>
      </c>
      <c r="B103" s="18" t="s">
        <v>36</v>
      </c>
      <c r="C103" s="18" t="s">
        <v>8</v>
      </c>
      <c r="D103" s="18" t="s">
        <v>41</v>
      </c>
      <c r="E103" s="18" t="s">
        <v>7</v>
      </c>
      <c r="F103" s="19">
        <v>19596</v>
      </c>
      <c r="G103" s="19"/>
      <c r="H103" s="15">
        <v>10544</v>
      </c>
      <c r="I103" s="15"/>
      <c r="J103" s="10">
        <f t="shared" si="5"/>
        <v>53.806899367217795</v>
      </c>
      <c r="K103" s="15"/>
    </row>
    <row r="104" spans="1:11" ht="63.75" customHeight="1">
      <c r="A104" s="17" t="s">
        <v>80</v>
      </c>
      <c r="B104" s="18" t="s">
        <v>36</v>
      </c>
      <c r="C104" s="18" t="s">
        <v>8</v>
      </c>
      <c r="D104" s="18" t="s">
        <v>41</v>
      </c>
      <c r="E104" s="18" t="s">
        <v>21</v>
      </c>
      <c r="F104" s="19">
        <v>3152</v>
      </c>
      <c r="G104" s="19"/>
      <c r="H104" s="15">
        <v>3152</v>
      </c>
      <c r="I104" s="15"/>
      <c r="J104" s="10">
        <f t="shared" si="5"/>
        <v>100</v>
      </c>
      <c r="K104" s="15"/>
    </row>
    <row r="105" spans="1:11" ht="17.25" customHeight="1">
      <c r="A105" s="22" t="s">
        <v>157</v>
      </c>
      <c r="B105" s="18" t="s">
        <v>36</v>
      </c>
      <c r="C105" s="18" t="s">
        <v>8</v>
      </c>
      <c r="D105" s="18" t="s">
        <v>42</v>
      </c>
      <c r="E105" s="18"/>
      <c r="F105" s="19">
        <f>SUM(F106)</f>
        <v>23164</v>
      </c>
      <c r="G105" s="19"/>
      <c r="H105" s="19">
        <f>SUM(H106)</f>
        <v>14274</v>
      </c>
      <c r="I105" s="15"/>
      <c r="J105" s="10">
        <f t="shared" si="5"/>
        <v>61.62148160939389</v>
      </c>
      <c r="K105" s="15"/>
    </row>
    <row r="106" spans="1:11" ht="34.5" customHeight="1">
      <c r="A106" s="22" t="s">
        <v>6</v>
      </c>
      <c r="B106" s="18" t="s">
        <v>36</v>
      </c>
      <c r="C106" s="18" t="s">
        <v>8</v>
      </c>
      <c r="D106" s="18" t="s">
        <v>42</v>
      </c>
      <c r="E106" s="18" t="s">
        <v>7</v>
      </c>
      <c r="F106" s="19">
        <v>23164</v>
      </c>
      <c r="G106" s="19"/>
      <c r="H106" s="15">
        <v>14274</v>
      </c>
      <c r="I106" s="15"/>
      <c r="J106" s="10">
        <f t="shared" si="5"/>
        <v>61.62148160939389</v>
      </c>
      <c r="K106" s="15"/>
    </row>
    <row r="107" spans="1:11" ht="18" customHeight="1">
      <c r="A107" s="21" t="s">
        <v>43</v>
      </c>
      <c r="B107" s="12" t="s">
        <v>36</v>
      </c>
      <c r="C107" s="12" t="s">
        <v>36</v>
      </c>
      <c r="D107" s="12"/>
      <c r="E107" s="12"/>
      <c r="F107" s="14">
        <f>SUM(F108+F110+F112+F114)</f>
        <v>18911</v>
      </c>
      <c r="G107" s="14">
        <f>SUM(G108+G110+G112+G114)</f>
        <v>2469.9</v>
      </c>
      <c r="H107" s="14">
        <f>SUM(H108+H110+H112+H114)</f>
        <v>13802</v>
      </c>
      <c r="I107" s="14">
        <f>SUM(I108+I110+I112+I114)</f>
        <v>2469.9</v>
      </c>
      <c r="J107" s="16">
        <f>SUM(H107/F107*100)</f>
        <v>72.98397757918671</v>
      </c>
      <c r="K107" s="16">
        <f>SUM(I107/G107*100)</f>
        <v>100</v>
      </c>
    </row>
    <row r="108" spans="1:11" ht="50.25" customHeight="1">
      <c r="A108" s="17" t="s">
        <v>78</v>
      </c>
      <c r="B108" s="18" t="s">
        <v>36</v>
      </c>
      <c r="C108" s="18" t="s">
        <v>36</v>
      </c>
      <c r="D108" s="18" t="s">
        <v>90</v>
      </c>
      <c r="E108" s="18"/>
      <c r="F108" s="19">
        <v>6174</v>
      </c>
      <c r="G108" s="19"/>
      <c r="H108" s="19">
        <f>SUM(H109)</f>
        <v>4461</v>
      </c>
      <c r="I108" s="15"/>
      <c r="J108" s="10">
        <f aca="true" t="shared" si="6" ref="J108:J113">SUM(H108/F108*100)</f>
        <v>72.25461613216714</v>
      </c>
      <c r="K108" s="15"/>
    </row>
    <row r="109" spans="1:11" ht="63.75" customHeight="1">
      <c r="A109" s="17" t="s">
        <v>152</v>
      </c>
      <c r="B109" s="18" t="s">
        <v>36</v>
      </c>
      <c r="C109" s="18" t="s">
        <v>36</v>
      </c>
      <c r="D109" s="18" t="s">
        <v>90</v>
      </c>
      <c r="E109" s="18" t="s">
        <v>79</v>
      </c>
      <c r="F109" s="19">
        <v>6174</v>
      </c>
      <c r="G109" s="19"/>
      <c r="H109" s="15">
        <v>4461</v>
      </c>
      <c r="I109" s="15"/>
      <c r="J109" s="10">
        <f t="shared" si="6"/>
        <v>72.25461613216714</v>
      </c>
      <c r="K109" s="15"/>
    </row>
    <row r="110" spans="1:11" ht="33.75" customHeight="1">
      <c r="A110" s="22" t="s">
        <v>44</v>
      </c>
      <c r="B110" s="18" t="s">
        <v>36</v>
      </c>
      <c r="C110" s="18" t="s">
        <v>36</v>
      </c>
      <c r="D110" s="18" t="s">
        <v>45</v>
      </c>
      <c r="E110" s="18"/>
      <c r="F110" s="19">
        <f>SUM(F111)</f>
        <v>16</v>
      </c>
      <c r="G110" s="19">
        <v>900</v>
      </c>
      <c r="H110" s="15">
        <f>SUM(H111)</f>
        <v>9</v>
      </c>
      <c r="I110" s="15">
        <f>SUM(I111)</f>
        <v>900</v>
      </c>
      <c r="J110" s="10">
        <f t="shared" si="6"/>
        <v>56.25</v>
      </c>
      <c r="K110" s="10">
        <f>SUM(I110/G110*100)</f>
        <v>100</v>
      </c>
    </row>
    <row r="111" spans="1:11" ht="64.5" customHeight="1">
      <c r="A111" s="22" t="s">
        <v>80</v>
      </c>
      <c r="B111" s="18" t="s">
        <v>36</v>
      </c>
      <c r="C111" s="18" t="s">
        <v>36</v>
      </c>
      <c r="D111" s="18" t="s">
        <v>45</v>
      </c>
      <c r="E111" s="18" t="s">
        <v>21</v>
      </c>
      <c r="F111" s="19">
        <v>16</v>
      </c>
      <c r="G111" s="19">
        <v>900</v>
      </c>
      <c r="H111" s="15">
        <v>9</v>
      </c>
      <c r="I111" s="15">
        <v>900</v>
      </c>
      <c r="J111" s="10">
        <f t="shared" si="6"/>
        <v>56.25</v>
      </c>
      <c r="K111" s="10">
        <f>SUM(I111/G111*100)</f>
        <v>100</v>
      </c>
    </row>
    <row r="112" spans="1:11" ht="33" customHeight="1">
      <c r="A112" s="22" t="s">
        <v>114</v>
      </c>
      <c r="B112" s="18" t="s">
        <v>36</v>
      </c>
      <c r="C112" s="18" t="s">
        <v>36</v>
      </c>
      <c r="D112" s="18" t="s">
        <v>46</v>
      </c>
      <c r="E112" s="18"/>
      <c r="F112" s="19">
        <f>SUM(F113)</f>
        <v>3495</v>
      </c>
      <c r="G112" s="19">
        <f>SUM(G113)</f>
        <v>1569.9</v>
      </c>
      <c r="H112" s="19">
        <f>SUM(H113)</f>
        <v>3419</v>
      </c>
      <c r="I112" s="19">
        <f>SUM(I113)</f>
        <v>1569.9</v>
      </c>
      <c r="J112" s="10">
        <f t="shared" si="6"/>
        <v>97.82546494992846</v>
      </c>
      <c r="K112" s="10">
        <f>SUM(I112/G112*100)</f>
        <v>100</v>
      </c>
    </row>
    <row r="113" spans="1:11" ht="63" customHeight="1">
      <c r="A113" s="22" t="s">
        <v>80</v>
      </c>
      <c r="B113" s="18" t="s">
        <v>36</v>
      </c>
      <c r="C113" s="18" t="s">
        <v>36</v>
      </c>
      <c r="D113" s="18" t="s">
        <v>46</v>
      </c>
      <c r="E113" s="18" t="s">
        <v>21</v>
      </c>
      <c r="F113" s="19">
        <v>3495</v>
      </c>
      <c r="G113" s="19">
        <v>1569.9</v>
      </c>
      <c r="H113" s="15">
        <v>3419</v>
      </c>
      <c r="I113" s="15">
        <v>1569.9</v>
      </c>
      <c r="J113" s="10">
        <f t="shared" si="6"/>
        <v>97.82546494992846</v>
      </c>
      <c r="K113" s="10">
        <f>SUM(I113/G113*100)</f>
        <v>100</v>
      </c>
    </row>
    <row r="114" spans="1:11" ht="36.75" customHeight="1">
      <c r="A114" s="17" t="s">
        <v>139</v>
      </c>
      <c r="B114" s="18" t="s">
        <v>36</v>
      </c>
      <c r="C114" s="18" t="s">
        <v>36</v>
      </c>
      <c r="D114" s="18" t="s">
        <v>89</v>
      </c>
      <c r="E114" s="18"/>
      <c r="F114" s="19">
        <f>SUM(F115)</f>
        <v>9226</v>
      </c>
      <c r="G114" s="19"/>
      <c r="H114" s="19">
        <f>SUM(H115)</f>
        <v>5913</v>
      </c>
      <c r="I114" s="19"/>
      <c r="J114" s="10">
        <f aca="true" t="shared" si="7" ref="J114:K141">SUM(H114/F114*100)</f>
        <v>64.0906134836332</v>
      </c>
      <c r="K114" s="15"/>
    </row>
    <row r="115" spans="1:11" ht="63" customHeight="1">
      <c r="A115" s="22" t="s">
        <v>80</v>
      </c>
      <c r="B115" s="18" t="s">
        <v>36</v>
      </c>
      <c r="C115" s="18" t="s">
        <v>36</v>
      </c>
      <c r="D115" s="18" t="s">
        <v>89</v>
      </c>
      <c r="E115" s="18" t="s">
        <v>21</v>
      </c>
      <c r="F115" s="19">
        <v>9226</v>
      </c>
      <c r="G115" s="19"/>
      <c r="H115" s="15">
        <v>5913</v>
      </c>
      <c r="I115" s="15"/>
      <c r="J115" s="10">
        <f t="shared" si="7"/>
        <v>64.0906134836332</v>
      </c>
      <c r="K115" s="15"/>
    </row>
    <row r="116" spans="1:11" ht="18.75" customHeight="1">
      <c r="A116" s="21" t="s">
        <v>48</v>
      </c>
      <c r="B116" s="12" t="s">
        <v>36</v>
      </c>
      <c r="C116" s="12" t="s">
        <v>47</v>
      </c>
      <c r="D116" s="12"/>
      <c r="E116" s="12"/>
      <c r="F116" s="14">
        <f>SUM(F117)</f>
        <v>6054</v>
      </c>
      <c r="G116" s="14"/>
      <c r="H116" s="14">
        <f>SUM(H117)</f>
        <v>3116</v>
      </c>
      <c r="I116" s="15"/>
      <c r="J116" s="16">
        <f t="shared" si="7"/>
        <v>51.47010241162867</v>
      </c>
      <c r="K116" s="15"/>
    </row>
    <row r="117" spans="1:11" ht="96" customHeight="1">
      <c r="A117" s="22" t="s">
        <v>153</v>
      </c>
      <c r="B117" s="18" t="s">
        <v>36</v>
      </c>
      <c r="C117" s="18" t="s">
        <v>47</v>
      </c>
      <c r="D117" s="18" t="s">
        <v>84</v>
      </c>
      <c r="E117" s="18"/>
      <c r="F117" s="19">
        <f>SUM(F118)</f>
        <v>6054</v>
      </c>
      <c r="G117" s="19"/>
      <c r="H117" s="19">
        <f>SUM(H118)</f>
        <v>3116</v>
      </c>
      <c r="I117" s="15"/>
      <c r="J117" s="10">
        <f t="shared" si="7"/>
        <v>51.47010241162867</v>
      </c>
      <c r="K117" s="15"/>
    </row>
    <row r="118" spans="1:11" ht="31.5" customHeight="1">
      <c r="A118" s="22" t="s">
        <v>6</v>
      </c>
      <c r="B118" s="18" t="s">
        <v>36</v>
      </c>
      <c r="C118" s="18" t="s">
        <v>47</v>
      </c>
      <c r="D118" s="18" t="s">
        <v>84</v>
      </c>
      <c r="E118" s="18" t="s">
        <v>7</v>
      </c>
      <c r="F118" s="19">
        <v>6054</v>
      </c>
      <c r="G118" s="19"/>
      <c r="H118" s="15">
        <v>3116</v>
      </c>
      <c r="I118" s="15"/>
      <c r="J118" s="10">
        <f t="shared" si="7"/>
        <v>51.47010241162867</v>
      </c>
      <c r="K118" s="15"/>
    </row>
    <row r="119" spans="1:11" ht="35.25" customHeight="1">
      <c r="A119" s="23" t="s">
        <v>129</v>
      </c>
      <c r="B119" s="24" t="s">
        <v>50</v>
      </c>
      <c r="C119" s="24" t="s">
        <v>127</v>
      </c>
      <c r="D119" s="24"/>
      <c r="E119" s="24"/>
      <c r="F119" s="9">
        <f>SUM(F120+F129+F132)</f>
        <v>29807</v>
      </c>
      <c r="G119" s="9">
        <f>SUM(G120+G129+G132)</f>
        <v>223</v>
      </c>
      <c r="H119" s="9">
        <f>SUM(H120+H129+H132)</f>
        <v>20607</v>
      </c>
      <c r="I119" s="9">
        <f>SUM(I120+I129+I132)</f>
        <v>60</v>
      </c>
      <c r="J119" s="26">
        <f t="shared" si="7"/>
        <v>69.13476700104002</v>
      </c>
      <c r="K119" s="26">
        <f t="shared" si="7"/>
        <v>26.905829596412556</v>
      </c>
    </row>
    <row r="120" spans="1:11" ht="18.75" customHeight="1">
      <c r="A120" s="21" t="s">
        <v>49</v>
      </c>
      <c r="B120" s="12" t="s">
        <v>50</v>
      </c>
      <c r="C120" s="12" t="s">
        <v>3</v>
      </c>
      <c r="D120" s="12"/>
      <c r="E120" s="12"/>
      <c r="F120" s="14">
        <f>SUM(F121+F123+F125+F127)</f>
        <v>26519</v>
      </c>
      <c r="G120" s="14">
        <f>SUM(G121+G123+G125+G127)</f>
        <v>223</v>
      </c>
      <c r="H120" s="14">
        <f>SUM(H121+H123+H125+H127)</f>
        <v>18293</v>
      </c>
      <c r="I120" s="14">
        <f>SUM(I121+I123+I125+I127)</f>
        <v>60</v>
      </c>
      <c r="J120" s="16">
        <f t="shared" si="7"/>
        <v>68.9807307967872</v>
      </c>
      <c r="K120" s="16">
        <f t="shared" si="7"/>
        <v>26.905829596412556</v>
      </c>
    </row>
    <row r="121" spans="1:11" ht="33" customHeight="1">
      <c r="A121" s="22" t="s">
        <v>51</v>
      </c>
      <c r="B121" s="18" t="s">
        <v>50</v>
      </c>
      <c r="C121" s="18" t="s">
        <v>3</v>
      </c>
      <c r="D121" s="18" t="s">
        <v>52</v>
      </c>
      <c r="E121" s="18"/>
      <c r="F121" s="19">
        <f>SUM(F122)</f>
        <v>16452</v>
      </c>
      <c r="G121" s="19"/>
      <c r="H121" s="19">
        <f>SUM(H122)</f>
        <v>11447</v>
      </c>
      <c r="I121" s="15"/>
      <c r="J121" s="10">
        <f t="shared" si="7"/>
        <v>69.57816678823244</v>
      </c>
      <c r="K121" s="15"/>
    </row>
    <row r="122" spans="1:11" ht="31.5" customHeight="1">
      <c r="A122" s="22" t="s">
        <v>6</v>
      </c>
      <c r="B122" s="18" t="s">
        <v>50</v>
      </c>
      <c r="C122" s="18" t="s">
        <v>3</v>
      </c>
      <c r="D122" s="18" t="s">
        <v>52</v>
      </c>
      <c r="E122" s="18" t="s">
        <v>7</v>
      </c>
      <c r="F122" s="19">
        <v>16452</v>
      </c>
      <c r="G122" s="19"/>
      <c r="H122" s="15">
        <v>11447</v>
      </c>
      <c r="I122" s="15"/>
      <c r="J122" s="10">
        <f t="shared" si="7"/>
        <v>69.57816678823244</v>
      </c>
      <c r="K122" s="15"/>
    </row>
    <row r="123" spans="1:11" ht="18" customHeight="1">
      <c r="A123" s="22" t="s">
        <v>83</v>
      </c>
      <c r="B123" s="18" t="s">
        <v>50</v>
      </c>
      <c r="C123" s="18" t="s">
        <v>3</v>
      </c>
      <c r="D123" s="18" t="s">
        <v>53</v>
      </c>
      <c r="E123" s="18"/>
      <c r="F123" s="19">
        <f>SUM(F124)</f>
        <v>841</v>
      </c>
      <c r="G123" s="19"/>
      <c r="H123" s="19">
        <f>SUM(H124)</f>
        <v>545</v>
      </c>
      <c r="I123" s="15"/>
      <c r="J123" s="10">
        <f t="shared" si="7"/>
        <v>64.80380499405469</v>
      </c>
      <c r="K123" s="15"/>
    </row>
    <row r="124" spans="1:11" ht="30.75" customHeight="1">
      <c r="A124" s="22" t="s">
        <v>6</v>
      </c>
      <c r="B124" s="18" t="s">
        <v>50</v>
      </c>
      <c r="C124" s="18" t="s">
        <v>3</v>
      </c>
      <c r="D124" s="18" t="s">
        <v>53</v>
      </c>
      <c r="E124" s="18" t="s">
        <v>7</v>
      </c>
      <c r="F124" s="19">
        <v>841</v>
      </c>
      <c r="G124" s="19"/>
      <c r="H124" s="15">
        <v>545</v>
      </c>
      <c r="I124" s="15"/>
      <c r="J124" s="10">
        <f t="shared" si="7"/>
        <v>64.80380499405469</v>
      </c>
      <c r="K124" s="15"/>
    </row>
    <row r="125" spans="1:11" ht="17.25" customHeight="1">
      <c r="A125" s="22" t="s">
        <v>54</v>
      </c>
      <c r="B125" s="18" t="s">
        <v>50</v>
      </c>
      <c r="C125" s="18" t="s">
        <v>3</v>
      </c>
      <c r="D125" s="18" t="s">
        <v>55</v>
      </c>
      <c r="E125" s="18"/>
      <c r="F125" s="19">
        <f>SUM(F126)</f>
        <v>5954</v>
      </c>
      <c r="G125" s="19"/>
      <c r="H125" s="19">
        <f>SUM(H126)</f>
        <v>3699</v>
      </c>
      <c r="I125" s="15"/>
      <c r="J125" s="10">
        <f t="shared" si="7"/>
        <v>62.126301645952296</v>
      </c>
      <c r="K125" s="15"/>
    </row>
    <row r="126" spans="1:11" ht="33" customHeight="1">
      <c r="A126" s="22" t="s">
        <v>6</v>
      </c>
      <c r="B126" s="18" t="s">
        <v>50</v>
      </c>
      <c r="C126" s="18" t="s">
        <v>3</v>
      </c>
      <c r="D126" s="18" t="s">
        <v>55</v>
      </c>
      <c r="E126" s="18" t="s">
        <v>7</v>
      </c>
      <c r="F126" s="19">
        <v>5954</v>
      </c>
      <c r="G126" s="19"/>
      <c r="H126" s="15">
        <v>3699</v>
      </c>
      <c r="I126" s="15"/>
      <c r="J126" s="10">
        <f t="shared" si="7"/>
        <v>62.126301645952296</v>
      </c>
      <c r="K126" s="15"/>
    </row>
    <row r="127" spans="1:11" ht="51" customHeight="1">
      <c r="A127" s="22" t="s">
        <v>133</v>
      </c>
      <c r="B127" s="18" t="s">
        <v>50</v>
      </c>
      <c r="C127" s="18" t="s">
        <v>3</v>
      </c>
      <c r="D127" s="18" t="s">
        <v>134</v>
      </c>
      <c r="E127" s="18"/>
      <c r="F127" s="19">
        <v>3272</v>
      </c>
      <c r="G127" s="19">
        <v>223</v>
      </c>
      <c r="H127" s="15">
        <f>SUM(H128)</f>
        <v>2602</v>
      </c>
      <c r="I127" s="15">
        <f>SUM(I128)</f>
        <v>60</v>
      </c>
      <c r="J127" s="10">
        <f t="shared" si="7"/>
        <v>79.52322738386309</v>
      </c>
      <c r="K127" s="10">
        <f t="shared" si="7"/>
        <v>26.905829596412556</v>
      </c>
    </row>
    <row r="128" spans="1:11" ht="63" customHeight="1">
      <c r="A128" s="22" t="s">
        <v>80</v>
      </c>
      <c r="B128" s="18" t="s">
        <v>50</v>
      </c>
      <c r="C128" s="18" t="s">
        <v>3</v>
      </c>
      <c r="D128" s="18" t="s">
        <v>134</v>
      </c>
      <c r="E128" s="18" t="s">
        <v>21</v>
      </c>
      <c r="F128" s="19">
        <v>3272</v>
      </c>
      <c r="G128" s="19">
        <v>223</v>
      </c>
      <c r="H128" s="15">
        <v>2602</v>
      </c>
      <c r="I128" s="15">
        <v>60</v>
      </c>
      <c r="J128" s="10">
        <f t="shared" si="7"/>
        <v>79.52322738386309</v>
      </c>
      <c r="K128" s="10">
        <f t="shared" si="7"/>
        <v>26.905829596412556</v>
      </c>
    </row>
    <row r="129" spans="1:11" ht="18" customHeight="1">
      <c r="A129" s="21" t="s">
        <v>56</v>
      </c>
      <c r="B129" s="12" t="s">
        <v>50</v>
      </c>
      <c r="C129" s="12" t="s">
        <v>4</v>
      </c>
      <c r="D129" s="12"/>
      <c r="E129" s="12"/>
      <c r="F129" s="14">
        <f>SUM(F130)</f>
        <v>1788</v>
      </c>
      <c r="G129" s="14"/>
      <c r="H129" s="14">
        <f>SUM(H130)</f>
        <v>1204</v>
      </c>
      <c r="I129" s="15"/>
      <c r="J129" s="16">
        <f t="shared" si="7"/>
        <v>67.33780760626398</v>
      </c>
      <c r="K129" s="15"/>
    </row>
    <row r="130" spans="1:11" ht="18.75" customHeight="1">
      <c r="A130" s="22" t="s">
        <v>57</v>
      </c>
      <c r="B130" s="18" t="s">
        <v>50</v>
      </c>
      <c r="C130" s="18" t="s">
        <v>4</v>
      </c>
      <c r="D130" s="18" t="s">
        <v>58</v>
      </c>
      <c r="E130" s="18"/>
      <c r="F130" s="19">
        <f>SUM(F131)</f>
        <v>1788</v>
      </c>
      <c r="G130" s="19"/>
      <c r="H130" s="19">
        <f>SUM(H131)</f>
        <v>1204</v>
      </c>
      <c r="I130" s="15"/>
      <c r="J130" s="10">
        <f t="shared" si="7"/>
        <v>67.33780760626398</v>
      </c>
      <c r="K130" s="15"/>
    </row>
    <row r="131" spans="1:11" ht="33.75" customHeight="1">
      <c r="A131" s="22" t="s">
        <v>6</v>
      </c>
      <c r="B131" s="18" t="s">
        <v>50</v>
      </c>
      <c r="C131" s="18" t="s">
        <v>4</v>
      </c>
      <c r="D131" s="18" t="s">
        <v>58</v>
      </c>
      <c r="E131" s="18" t="s">
        <v>7</v>
      </c>
      <c r="F131" s="19">
        <v>1788</v>
      </c>
      <c r="G131" s="19"/>
      <c r="H131" s="15">
        <v>1204</v>
      </c>
      <c r="I131" s="15"/>
      <c r="J131" s="10">
        <f t="shared" si="7"/>
        <v>67.33780760626398</v>
      </c>
      <c r="K131" s="15"/>
    </row>
    <row r="132" spans="1:11" ht="19.5" customHeight="1">
      <c r="A132" s="21" t="s">
        <v>147</v>
      </c>
      <c r="B132" s="12" t="s">
        <v>50</v>
      </c>
      <c r="C132" s="12" t="s">
        <v>9</v>
      </c>
      <c r="D132" s="12"/>
      <c r="E132" s="12"/>
      <c r="F132" s="14">
        <f>SUM(F133)</f>
        <v>1500</v>
      </c>
      <c r="G132" s="14"/>
      <c r="H132" s="14">
        <f>SUM(H133)</f>
        <v>1110</v>
      </c>
      <c r="I132" s="14"/>
      <c r="J132" s="16">
        <f t="shared" si="7"/>
        <v>74</v>
      </c>
      <c r="K132" s="27"/>
    </row>
    <row r="133" spans="1:11" ht="50.25" customHeight="1">
      <c r="A133" s="22" t="s">
        <v>148</v>
      </c>
      <c r="B133" s="18" t="s">
        <v>50</v>
      </c>
      <c r="C133" s="18" t="s">
        <v>9</v>
      </c>
      <c r="D133" s="18" t="s">
        <v>149</v>
      </c>
      <c r="E133" s="18"/>
      <c r="F133" s="19">
        <f>SUM(F134)</f>
        <v>1500</v>
      </c>
      <c r="G133" s="19"/>
      <c r="H133" s="19">
        <f>SUM(H134)</f>
        <v>1110</v>
      </c>
      <c r="I133" s="19"/>
      <c r="J133" s="10">
        <f t="shared" si="7"/>
        <v>74</v>
      </c>
      <c r="K133" s="15"/>
    </row>
    <row r="134" spans="1:11" ht="81" customHeight="1">
      <c r="A134" s="22" t="s">
        <v>138</v>
      </c>
      <c r="B134" s="18" t="s">
        <v>50</v>
      </c>
      <c r="C134" s="18" t="s">
        <v>9</v>
      </c>
      <c r="D134" s="18" t="s">
        <v>149</v>
      </c>
      <c r="E134" s="18" t="s">
        <v>26</v>
      </c>
      <c r="F134" s="19">
        <v>1500</v>
      </c>
      <c r="G134" s="19"/>
      <c r="H134" s="15">
        <v>1110</v>
      </c>
      <c r="I134" s="15"/>
      <c r="J134" s="10">
        <f t="shared" si="7"/>
        <v>74</v>
      </c>
      <c r="K134" s="15"/>
    </row>
    <row r="135" spans="1:11" ht="33" customHeight="1">
      <c r="A135" s="21" t="s">
        <v>132</v>
      </c>
      <c r="B135" s="12" t="s">
        <v>47</v>
      </c>
      <c r="C135" s="12" t="s">
        <v>127</v>
      </c>
      <c r="D135" s="12"/>
      <c r="E135" s="12"/>
      <c r="F135" s="9">
        <f>SUM(F136+F139+F144+F147+F152+F157)</f>
        <v>92399</v>
      </c>
      <c r="G135" s="9">
        <f>SUM(G136+G139+G144+G147+G152+G157)</f>
        <v>4305.4</v>
      </c>
      <c r="H135" s="9">
        <f>SUM(H136+H139+H144+H147+H152+H157)</f>
        <v>65438</v>
      </c>
      <c r="I135" s="9">
        <f>SUM(I136+I139+I144+I147+I152+I157)</f>
        <v>2679.6</v>
      </c>
      <c r="J135" s="26">
        <f t="shared" si="7"/>
        <v>70.82111278260588</v>
      </c>
      <c r="K135" s="26">
        <f>SUM(I135/G135*100)</f>
        <v>62.23811957077159</v>
      </c>
    </row>
    <row r="136" spans="1:11" ht="18" customHeight="1">
      <c r="A136" s="21" t="s">
        <v>91</v>
      </c>
      <c r="B136" s="12" t="s">
        <v>47</v>
      </c>
      <c r="C136" s="12" t="s">
        <v>3</v>
      </c>
      <c r="D136" s="12"/>
      <c r="E136" s="12"/>
      <c r="F136" s="14">
        <f aca="true" t="shared" si="8" ref="F136:I137">SUM(F137)</f>
        <v>18264</v>
      </c>
      <c r="G136" s="14">
        <f t="shared" si="8"/>
        <v>1128</v>
      </c>
      <c r="H136" s="14">
        <f t="shared" si="8"/>
        <v>12970</v>
      </c>
      <c r="I136" s="14">
        <f t="shared" si="8"/>
        <v>652</v>
      </c>
      <c r="J136" s="16">
        <f t="shared" si="7"/>
        <v>71.01401664476566</v>
      </c>
      <c r="K136" s="16">
        <f t="shared" si="7"/>
        <v>57.801418439716315</v>
      </c>
    </row>
    <row r="137" spans="1:11" ht="32.25" customHeight="1">
      <c r="A137" s="22" t="s">
        <v>59</v>
      </c>
      <c r="B137" s="18" t="s">
        <v>47</v>
      </c>
      <c r="C137" s="18" t="s">
        <v>3</v>
      </c>
      <c r="D137" s="18" t="s">
        <v>61</v>
      </c>
      <c r="E137" s="18"/>
      <c r="F137" s="19">
        <f t="shared" si="8"/>
        <v>18264</v>
      </c>
      <c r="G137" s="19">
        <f t="shared" si="8"/>
        <v>1128</v>
      </c>
      <c r="H137" s="19">
        <f t="shared" si="8"/>
        <v>12970</v>
      </c>
      <c r="I137" s="19">
        <f t="shared" si="8"/>
        <v>652</v>
      </c>
      <c r="J137" s="10">
        <f t="shared" si="7"/>
        <v>71.01401664476566</v>
      </c>
      <c r="K137" s="10">
        <f t="shared" si="7"/>
        <v>57.801418439716315</v>
      </c>
    </row>
    <row r="138" spans="1:11" ht="31.5" customHeight="1">
      <c r="A138" s="22" t="s">
        <v>6</v>
      </c>
      <c r="B138" s="18" t="s">
        <v>47</v>
      </c>
      <c r="C138" s="18" t="s">
        <v>3</v>
      </c>
      <c r="D138" s="18" t="s">
        <v>61</v>
      </c>
      <c r="E138" s="18" t="s">
        <v>7</v>
      </c>
      <c r="F138" s="19">
        <v>18264</v>
      </c>
      <c r="G138" s="19">
        <v>1128</v>
      </c>
      <c r="H138" s="15">
        <v>12970</v>
      </c>
      <c r="I138" s="15">
        <v>652</v>
      </c>
      <c r="J138" s="10">
        <f t="shared" si="7"/>
        <v>71.01401664476566</v>
      </c>
      <c r="K138" s="10">
        <f t="shared" si="7"/>
        <v>57.801418439716315</v>
      </c>
    </row>
    <row r="139" spans="1:11" ht="20.25" customHeight="1">
      <c r="A139" s="21" t="s">
        <v>81</v>
      </c>
      <c r="B139" s="12" t="s">
        <v>47</v>
      </c>
      <c r="C139" s="12" t="s">
        <v>8</v>
      </c>
      <c r="D139" s="12"/>
      <c r="E139" s="12"/>
      <c r="F139" s="14">
        <f>SUM(F140+F142)</f>
        <v>12393</v>
      </c>
      <c r="G139" s="14">
        <f>SUM(G140+G142)</f>
        <v>338.6</v>
      </c>
      <c r="H139" s="14">
        <f>SUM(H140+H142)</f>
        <v>8307</v>
      </c>
      <c r="I139" s="14">
        <f>SUM(I140+I142)</f>
        <v>320.6</v>
      </c>
      <c r="J139" s="16">
        <f t="shared" si="7"/>
        <v>67.02977487291213</v>
      </c>
      <c r="K139" s="16">
        <f>SUM(I139/G139*100)</f>
        <v>94.68399291199054</v>
      </c>
    </row>
    <row r="140" spans="1:11" ht="36" customHeight="1">
      <c r="A140" s="22" t="s">
        <v>59</v>
      </c>
      <c r="B140" s="18" t="s">
        <v>47</v>
      </c>
      <c r="C140" s="18" t="s">
        <v>8</v>
      </c>
      <c r="D140" s="18" t="s">
        <v>60</v>
      </c>
      <c r="E140" s="18"/>
      <c r="F140" s="19">
        <f>SUM(F141)</f>
        <v>12393</v>
      </c>
      <c r="G140" s="19">
        <v>35</v>
      </c>
      <c r="H140" s="19">
        <f>SUM(H141)</f>
        <v>8307</v>
      </c>
      <c r="I140" s="19">
        <f>SUM(I141)</f>
        <v>17</v>
      </c>
      <c r="J140" s="10">
        <f t="shared" si="7"/>
        <v>67.02977487291213</v>
      </c>
      <c r="K140" s="10">
        <f t="shared" si="7"/>
        <v>48.57142857142857</v>
      </c>
    </row>
    <row r="141" spans="1:11" ht="34.5" customHeight="1">
      <c r="A141" s="22" t="s">
        <v>6</v>
      </c>
      <c r="B141" s="18" t="s">
        <v>47</v>
      </c>
      <c r="C141" s="18" t="s">
        <v>8</v>
      </c>
      <c r="D141" s="18" t="s">
        <v>61</v>
      </c>
      <c r="E141" s="18" t="s">
        <v>7</v>
      </c>
      <c r="F141" s="19">
        <v>12393</v>
      </c>
      <c r="G141" s="19">
        <v>35</v>
      </c>
      <c r="H141" s="15">
        <v>8307</v>
      </c>
      <c r="I141" s="15">
        <v>17</v>
      </c>
      <c r="J141" s="10">
        <f t="shared" si="7"/>
        <v>67.02977487291213</v>
      </c>
      <c r="K141" s="10">
        <f t="shared" si="7"/>
        <v>48.57142857142857</v>
      </c>
    </row>
    <row r="142" spans="1:11" ht="35.25" customHeight="1">
      <c r="A142" s="22" t="s">
        <v>115</v>
      </c>
      <c r="B142" s="18" t="s">
        <v>47</v>
      </c>
      <c r="C142" s="18" t="s">
        <v>8</v>
      </c>
      <c r="D142" s="18" t="s">
        <v>86</v>
      </c>
      <c r="E142" s="18"/>
      <c r="F142" s="19"/>
      <c r="G142" s="19">
        <f>SUM(G143)</f>
        <v>303.6</v>
      </c>
      <c r="H142" s="19"/>
      <c r="I142" s="19">
        <f>SUM(I143)</f>
        <v>303.6</v>
      </c>
      <c r="J142" s="10"/>
      <c r="K142" s="10">
        <f>SUM(I142/G142*100)</f>
        <v>100</v>
      </c>
    </row>
    <row r="143" spans="1:11" ht="63" customHeight="1">
      <c r="A143" s="22" t="s">
        <v>80</v>
      </c>
      <c r="B143" s="18" t="s">
        <v>47</v>
      </c>
      <c r="C143" s="18" t="s">
        <v>8</v>
      </c>
      <c r="D143" s="18" t="s">
        <v>86</v>
      </c>
      <c r="E143" s="18" t="s">
        <v>21</v>
      </c>
      <c r="F143" s="19"/>
      <c r="G143" s="19">
        <v>303.6</v>
      </c>
      <c r="H143" s="15"/>
      <c r="I143" s="15">
        <v>303.6</v>
      </c>
      <c r="J143" s="10"/>
      <c r="K143" s="10">
        <f>SUM(I143/G143*100)</f>
        <v>100</v>
      </c>
    </row>
    <row r="144" spans="1:11" ht="33.75" customHeight="1">
      <c r="A144" s="21" t="s">
        <v>92</v>
      </c>
      <c r="B144" s="12" t="s">
        <v>47</v>
      </c>
      <c r="C144" s="12" t="s">
        <v>4</v>
      </c>
      <c r="D144" s="12"/>
      <c r="E144" s="12"/>
      <c r="F144" s="14">
        <f>SUM(F145)</f>
        <v>2904</v>
      </c>
      <c r="G144" s="14"/>
      <c r="H144" s="14">
        <f>SUM(H145)</f>
        <v>1838</v>
      </c>
      <c r="I144" s="14"/>
      <c r="J144" s="16">
        <f aca="true" t="shared" si="9" ref="J144:J149">SUM(H144/F144*100)</f>
        <v>63.29201101928375</v>
      </c>
      <c r="K144" s="15"/>
    </row>
    <row r="145" spans="1:11" ht="33" customHeight="1">
      <c r="A145" s="22" t="s">
        <v>59</v>
      </c>
      <c r="B145" s="18" t="s">
        <v>47</v>
      </c>
      <c r="C145" s="18" t="s">
        <v>4</v>
      </c>
      <c r="D145" s="18" t="s">
        <v>61</v>
      </c>
      <c r="E145" s="18"/>
      <c r="F145" s="19">
        <f>SUM(F146)</f>
        <v>2904</v>
      </c>
      <c r="G145" s="19"/>
      <c r="H145" s="19">
        <f>SUM(H146)</f>
        <v>1838</v>
      </c>
      <c r="I145" s="19"/>
      <c r="J145" s="10">
        <f t="shared" si="9"/>
        <v>63.29201101928375</v>
      </c>
      <c r="K145" s="15"/>
    </row>
    <row r="146" spans="1:11" ht="35.25" customHeight="1">
      <c r="A146" s="22" t="s">
        <v>6</v>
      </c>
      <c r="B146" s="18" t="s">
        <v>47</v>
      </c>
      <c r="C146" s="18" t="s">
        <v>4</v>
      </c>
      <c r="D146" s="18" t="s">
        <v>61</v>
      </c>
      <c r="E146" s="18" t="s">
        <v>7</v>
      </c>
      <c r="F146" s="19">
        <v>2904</v>
      </c>
      <c r="G146" s="19"/>
      <c r="H146" s="15">
        <v>1838</v>
      </c>
      <c r="I146" s="15"/>
      <c r="J146" s="10">
        <f t="shared" si="9"/>
        <v>63.29201101928375</v>
      </c>
      <c r="K146" s="15"/>
    </row>
    <row r="147" spans="1:11" ht="18" customHeight="1">
      <c r="A147" s="21" t="s">
        <v>93</v>
      </c>
      <c r="B147" s="12" t="s">
        <v>47</v>
      </c>
      <c r="C147" s="12" t="s">
        <v>9</v>
      </c>
      <c r="D147" s="12"/>
      <c r="E147" s="12"/>
      <c r="F147" s="14">
        <f>SUM(F148+F150)</f>
        <v>11924</v>
      </c>
      <c r="G147" s="14">
        <f>SUM(G148+G150)</f>
        <v>2838.8</v>
      </c>
      <c r="H147" s="14">
        <f>SUM(H148+H150)</f>
        <v>8463</v>
      </c>
      <c r="I147" s="14">
        <f>SUM(I148+I150)</f>
        <v>1707</v>
      </c>
      <c r="J147" s="16">
        <f t="shared" si="9"/>
        <v>70.97450519959744</v>
      </c>
      <c r="K147" s="16">
        <f>SUM(I147/G147*100)</f>
        <v>60.13104128505001</v>
      </c>
    </row>
    <row r="148" spans="1:11" ht="34.5" customHeight="1">
      <c r="A148" s="22" t="s">
        <v>59</v>
      </c>
      <c r="B148" s="18" t="s">
        <v>47</v>
      </c>
      <c r="C148" s="18" t="s">
        <v>9</v>
      </c>
      <c r="D148" s="18" t="s">
        <v>61</v>
      </c>
      <c r="E148" s="18"/>
      <c r="F148" s="19">
        <f>SUM(F149)</f>
        <v>11924</v>
      </c>
      <c r="G148" s="19"/>
      <c r="H148" s="19">
        <f>SUM(H149)</f>
        <v>8463</v>
      </c>
      <c r="I148" s="15"/>
      <c r="J148" s="10">
        <f t="shared" si="9"/>
        <v>70.97450519959744</v>
      </c>
      <c r="K148" s="15"/>
    </row>
    <row r="149" spans="1:11" ht="33.75" customHeight="1">
      <c r="A149" s="22" t="s">
        <v>6</v>
      </c>
      <c r="B149" s="18" t="s">
        <v>47</v>
      </c>
      <c r="C149" s="18" t="s">
        <v>9</v>
      </c>
      <c r="D149" s="18" t="s">
        <v>61</v>
      </c>
      <c r="E149" s="18" t="s">
        <v>7</v>
      </c>
      <c r="F149" s="19">
        <v>11924</v>
      </c>
      <c r="G149" s="19"/>
      <c r="H149" s="15">
        <v>8463</v>
      </c>
      <c r="I149" s="15"/>
      <c r="J149" s="10">
        <f t="shared" si="9"/>
        <v>70.97450519959744</v>
      </c>
      <c r="K149" s="15"/>
    </row>
    <row r="150" spans="1:11" ht="31.5" customHeight="1">
      <c r="A150" s="22" t="s">
        <v>69</v>
      </c>
      <c r="B150" s="18" t="s">
        <v>47</v>
      </c>
      <c r="C150" s="18" t="s">
        <v>9</v>
      </c>
      <c r="D150" s="18" t="s">
        <v>70</v>
      </c>
      <c r="E150" s="18"/>
      <c r="F150" s="19"/>
      <c r="G150" s="19">
        <f>SUM(G151)</f>
        <v>2838.8</v>
      </c>
      <c r="H150" s="19"/>
      <c r="I150" s="19">
        <f>SUM(I151)</f>
        <v>1707</v>
      </c>
      <c r="J150" s="10"/>
      <c r="K150" s="10">
        <f>SUM(I150/G150*100)</f>
        <v>60.13104128505001</v>
      </c>
    </row>
    <row r="151" spans="1:11" ht="33.75" customHeight="1">
      <c r="A151" s="22" t="s">
        <v>6</v>
      </c>
      <c r="B151" s="18" t="s">
        <v>47</v>
      </c>
      <c r="C151" s="18" t="s">
        <v>9</v>
      </c>
      <c r="D151" s="18" t="s">
        <v>70</v>
      </c>
      <c r="E151" s="18" t="s">
        <v>7</v>
      </c>
      <c r="F151" s="19"/>
      <c r="G151" s="19">
        <v>2838.8</v>
      </c>
      <c r="H151" s="15"/>
      <c r="I151" s="15">
        <v>1707</v>
      </c>
      <c r="J151" s="10"/>
      <c r="K151" s="10">
        <f>SUM(I151/G151*100)</f>
        <v>60.13104128505001</v>
      </c>
    </row>
    <row r="152" spans="1:11" ht="19.5" customHeight="1">
      <c r="A152" s="21" t="s">
        <v>62</v>
      </c>
      <c r="B152" s="12" t="s">
        <v>47</v>
      </c>
      <c r="C152" s="12" t="s">
        <v>50</v>
      </c>
      <c r="D152" s="12"/>
      <c r="E152" s="12"/>
      <c r="F152" s="14">
        <f>SUM(F155+F153)</f>
        <v>41627</v>
      </c>
      <c r="G152" s="14"/>
      <c r="H152" s="14">
        <f>SUM(H155+H153)</f>
        <v>30018</v>
      </c>
      <c r="I152" s="14"/>
      <c r="J152" s="16">
        <f>SUM(H152/F152*100)</f>
        <v>72.11185048165854</v>
      </c>
      <c r="K152" s="27"/>
    </row>
    <row r="153" spans="1:11" ht="49.5" customHeight="1">
      <c r="A153" s="17" t="s">
        <v>78</v>
      </c>
      <c r="B153" s="18" t="s">
        <v>47</v>
      </c>
      <c r="C153" s="18" t="s">
        <v>50</v>
      </c>
      <c r="D153" s="18" t="s">
        <v>90</v>
      </c>
      <c r="E153" s="18"/>
      <c r="F153" s="19">
        <f>SUM(F154)</f>
        <v>10431</v>
      </c>
      <c r="G153" s="19"/>
      <c r="H153" s="19">
        <f>SUM(H154)</f>
        <v>8890</v>
      </c>
      <c r="I153" s="15"/>
      <c r="J153" s="10">
        <f aca="true" t="shared" si="10" ref="J153:K184">SUM(H153/F153*100)</f>
        <v>85.22672802224139</v>
      </c>
      <c r="K153" s="15"/>
    </row>
    <row r="154" spans="1:11" ht="63.75" customHeight="1">
      <c r="A154" s="17" t="s">
        <v>152</v>
      </c>
      <c r="B154" s="18" t="s">
        <v>47</v>
      </c>
      <c r="C154" s="18" t="s">
        <v>50</v>
      </c>
      <c r="D154" s="18" t="s">
        <v>90</v>
      </c>
      <c r="E154" s="18" t="s">
        <v>79</v>
      </c>
      <c r="F154" s="19">
        <v>10431</v>
      </c>
      <c r="G154" s="19"/>
      <c r="H154" s="15">
        <v>8890</v>
      </c>
      <c r="I154" s="15"/>
      <c r="J154" s="10">
        <f t="shared" si="10"/>
        <v>85.22672802224139</v>
      </c>
      <c r="K154" s="15"/>
    </row>
    <row r="155" spans="1:11" ht="35.25" customHeight="1">
      <c r="A155" s="22" t="s">
        <v>71</v>
      </c>
      <c r="B155" s="18" t="s">
        <v>47</v>
      </c>
      <c r="C155" s="18" t="s">
        <v>50</v>
      </c>
      <c r="D155" s="18" t="s">
        <v>89</v>
      </c>
      <c r="E155" s="18"/>
      <c r="F155" s="19">
        <f>SUM(F156)</f>
        <v>31196</v>
      </c>
      <c r="G155" s="19"/>
      <c r="H155" s="19">
        <f>SUM(H156)</f>
        <v>21128</v>
      </c>
      <c r="I155" s="15"/>
      <c r="J155" s="10">
        <f t="shared" si="10"/>
        <v>67.7266316194384</v>
      </c>
      <c r="K155" s="15"/>
    </row>
    <row r="156" spans="1:11" ht="63" customHeight="1">
      <c r="A156" s="22" t="s">
        <v>80</v>
      </c>
      <c r="B156" s="18" t="s">
        <v>47</v>
      </c>
      <c r="C156" s="18" t="s">
        <v>50</v>
      </c>
      <c r="D156" s="18" t="s">
        <v>89</v>
      </c>
      <c r="E156" s="18" t="s">
        <v>21</v>
      </c>
      <c r="F156" s="19">
        <v>31196</v>
      </c>
      <c r="G156" s="19"/>
      <c r="H156" s="15">
        <v>21128</v>
      </c>
      <c r="I156" s="15"/>
      <c r="J156" s="10">
        <f t="shared" si="10"/>
        <v>67.7266316194384</v>
      </c>
      <c r="K156" s="15"/>
    </row>
    <row r="157" spans="1:11" ht="35.25" customHeight="1">
      <c r="A157" s="21" t="s">
        <v>116</v>
      </c>
      <c r="B157" s="12" t="s">
        <v>47</v>
      </c>
      <c r="C157" s="12" t="s">
        <v>28</v>
      </c>
      <c r="D157" s="12"/>
      <c r="E157" s="12"/>
      <c r="F157" s="14">
        <f>SUM(F158)</f>
        <v>5287</v>
      </c>
      <c r="G157" s="14"/>
      <c r="H157" s="14">
        <f>SUM(H158)</f>
        <v>3842</v>
      </c>
      <c r="I157" s="15"/>
      <c r="J157" s="16">
        <f t="shared" si="10"/>
        <v>72.66881028938906</v>
      </c>
      <c r="K157" s="15"/>
    </row>
    <row r="158" spans="1:11" ht="32.25" customHeight="1">
      <c r="A158" s="22" t="s">
        <v>71</v>
      </c>
      <c r="B158" s="18" t="s">
        <v>47</v>
      </c>
      <c r="C158" s="18" t="s">
        <v>28</v>
      </c>
      <c r="D158" s="18" t="s">
        <v>89</v>
      </c>
      <c r="E158" s="18"/>
      <c r="F158" s="19">
        <f>SUM(F159)</f>
        <v>5287</v>
      </c>
      <c r="G158" s="19"/>
      <c r="H158" s="19">
        <f>SUM(H159)</f>
        <v>3842</v>
      </c>
      <c r="I158" s="15"/>
      <c r="J158" s="10">
        <f t="shared" si="10"/>
        <v>72.66881028938906</v>
      </c>
      <c r="K158" s="15"/>
    </row>
    <row r="159" spans="1:11" ht="63.75" customHeight="1">
      <c r="A159" s="22" t="s">
        <v>80</v>
      </c>
      <c r="B159" s="18" t="s">
        <v>47</v>
      </c>
      <c r="C159" s="18" t="s">
        <v>28</v>
      </c>
      <c r="D159" s="18" t="s">
        <v>89</v>
      </c>
      <c r="E159" s="18" t="s">
        <v>21</v>
      </c>
      <c r="F159" s="19">
        <v>5287</v>
      </c>
      <c r="G159" s="19"/>
      <c r="H159" s="15">
        <v>3842</v>
      </c>
      <c r="I159" s="15"/>
      <c r="J159" s="10">
        <f t="shared" si="10"/>
        <v>72.66881028938906</v>
      </c>
      <c r="K159" s="15"/>
    </row>
    <row r="160" spans="1:11" ht="20.25" customHeight="1">
      <c r="A160" s="23" t="s">
        <v>130</v>
      </c>
      <c r="B160" s="24" t="s">
        <v>28</v>
      </c>
      <c r="C160" s="24" t="s">
        <v>127</v>
      </c>
      <c r="D160" s="24"/>
      <c r="E160" s="24"/>
      <c r="F160" s="9">
        <f>SUM(F161+F164+F167+F178+F181)</f>
        <v>9486</v>
      </c>
      <c r="G160" s="9">
        <f>SUM(G161+G164+G167+G178+G181)</f>
        <v>48061</v>
      </c>
      <c r="H160" s="9">
        <f>SUM(H161+H164+H167+H178+H181)</f>
        <v>6163</v>
      </c>
      <c r="I160" s="9">
        <f>SUM(I161+I164+I167+I178+I181)</f>
        <v>31979</v>
      </c>
      <c r="J160" s="26">
        <f t="shared" si="10"/>
        <v>64.96942863166772</v>
      </c>
      <c r="K160" s="26">
        <f t="shared" si="10"/>
        <v>66.53835750400533</v>
      </c>
    </row>
    <row r="161" spans="1:11" ht="18" customHeight="1">
      <c r="A161" s="21" t="s">
        <v>82</v>
      </c>
      <c r="B161" s="12" t="s">
        <v>28</v>
      </c>
      <c r="C161" s="12" t="s">
        <v>3</v>
      </c>
      <c r="D161" s="12"/>
      <c r="E161" s="12"/>
      <c r="F161" s="14">
        <v>2541</v>
      </c>
      <c r="G161" s="14"/>
      <c r="H161" s="27">
        <f>SUM(H162)</f>
        <v>1831</v>
      </c>
      <c r="I161" s="27"/>
      <c r="J161" s="10">
        <f t="shared" si="10"/>
        <v>72.05824478551752</v>
      </c>
      <c r="K161" s="27"/>
    </row>
    <row r="162" spans="1:11" ht="30" customHeight="1">
      <c r="A162" s="22" t="s">
        <v>105</v>
      </c>
      <c r="B162" s="18" t="s">
        <v>28</v>
      </c>
      <c r="C162" s="18" t="s">
        <v>3</v>
      </c>
      <c r="D162" s="18" t="s">
        <v>102</v>
      </c>
      <c r="E162" s="18"/>
      <c r="F162" s="19">
        <f>SUM(F163)</f>
        <v>2541</v>
      </c>
      <c r="G162" s="19"/>
      <c r="H162" s="19">
        <f>SUM(H163)</f>
        <v>1831</v>
      </c>
      <c r="I162" s="15"/>
      <c r="J162" s="10">
        <f t="shared" si="10"/>
        <v>72.05824478551752</v>
      </c>
      <c r="K162" s="15"/>
    </row>
    <row r="163" spans="1:11" ht="18.75" customHeight="1">
      <c r="A163" s="22" t="s">
        <v>27</v>
      </c>
      <c r="B163" s="18" t="s">
        <v>28</v>
      </c>
      <c r="C163" s="18" t="s">
        <v>3</v>
      </c>
      <c r="D163" s="18" t="s">
        <v>102</v>
      </c>
      <c r="E163" s="18" t="s">
        <v>31</v>
      </c>
      <c r="F163" s="19">
        <v>2541</v>
      </c>
      <c r="G163" s="19"/>
      <c r="H163" s="15">
        <v>1831</v>
      </c>
      <c r="I163" s="15"/>
      <c r="J163" s="10">
        <f t="shared" si="10"/>
        <v>72.05824478551752</v>
      </c>
      <c r="K163" s="15"/>
    </row>
    <row r="164" spans="1:11" ht="21.75" customHeight="1">
      <c r="A164" s="21" t="s">
        <v>63</v>
      </c>
      <c r="B164" s="12" t="s">
        <v>28</v>
      </c>
      <c r="C164" s="12" t="s">
        <v>8</v>
      </c>
      <c r="D164" s="12"/>
      <c r="E164" s="12"/>
      <c r="F164" s="14"/>
      <c r="G164" s="14">
        <f>SUM(G165)</f>
        <v>10914</v>
      </c>
      <c r="H164" s="14"/>
      <c r="I164" s="14">
        <f>SUM(I165)</f>
        <v>6668</v>
      </c>
      <c r="J164" s="10"/>
      <c r="K164" s="16">
        <f t="shared" si="10"/>
        <v>61.09584020524097</v>
      </c>
    </row>
    <row r="165" spans="1:11" ht="31.5" customHeight="1">
      <c r="A165" s="22" t="s">
        <v>117</v>
      </c>
      <c r="B165" s="18" t="s">
        <v>28</v>
      </c>
      <c r="C165" s="18" t="s">
        <v>8</v>
      </c>
      <c r="D165" s="18" t="s">
        <v>64</v>
      </c>
      <c r="E165" s="18"/>
      <c r="F165" s="19"/>
      <c r="G165" s="19">
        <f>SUM(G166)</f>
        <v>10914</v>
      </c>
      <c r="H165" s="19"/>
      <c r="I165" s="19">
        <f>SUM(I166)</f>
        <v>6668</v>
      </c>
      <c r="J165" s="10"/>
      <c r="K165" s="10">
        <f t="shared" si="10"/>
        <v>61.09584020524097</v>
      </c>
    </row>
    <row r="166" spans="1:11" ht="33.75" customHeight="1">
      <c r="A166" s="22" t="s">
        <v>6</v>
      </c>
      <c r="B166" s="18" t="s">
        <v>28</v>
      </c>
      <c r="C166" s="18" t="s">
        <v>8</v>
      </c>
      <c r="D166" s="18" t="s">
        <v>64</v>
      </c>
      <c r="E166" s="18" t="s">
        <v>7</v>
      </c>
      <c r="F166" s="19"/>
      <c r="G166" s="19">
        <v>10914</v>
      </c>
      <c r="H166" s="15"/>
      <c r="I166" s="15">
        <v>6668</v>
      </c>
      <c r="J166" s="10"/>
      <c r="K166" s="10">
        <f t="shared" si="10"/>
        <v>61.09584020524097</v>
      </c>
    </row>
    <row r="167" spans="1:11" ht="18.75" customHeight="1">
      <c r="A167" s="21" t="s">
        <v>27</v>
      </c>
      <c r="B167" s="12" t="s">
        <v>28</v>
      </c>
      <c r="C167" s="12" t="s">
        <v>4</v>
      </c>
      <c r="D167" s="12"/>
      <c r="E167" s="12"/>
      <c r="F167" s="14">
        <f>SUM(F168+F170+F172+F174+F176)</f>
        <v>6945</v>
      </c>
      <c r="G167" s="14">
        <f>SUM(G168+G170+G172+G174+G176)</f>
        <v>14390</v>
      </c>
      <c r="H167" s="14">
        <f>SUM(H168+H170+H172+H174+H176)</f>
        <v>4332</v>
      </c>
      <c r="I167" s="14">
        <f>SUM(I168+I170+I172+I174+I176)</f>
        <v>10504</v>
      </c>
      <c r="J167" s="16">
        <f t="shared" si="10"/>
        <v>62.37580993520518</v>
      </c>
      <c r="K167" s="16">
        <f t="shared" si="10"/>
        <v>72.99513551077138</v>
      </c>
    </row>
    <row r="168" spans="1:11" ht="18.75" customHeight="1">
      <c r="A168" s="22" t="s">
        <v>131</v>
      </c>
      <c r="B168" s="18" t="s">
        <v>28</v>
      </c>
      <c r="C168" s="18" t="s">
        <v>4</v>
      </c>
      <c r="D168" s="18" t="s">
        <v>20</v>
      </c>
      <c r="E168" s="18"/>
      <c r="F168" s="19">
        <v>190</v>
      </c>
      <c r="G168" s="19"/>
      <c r="H168" s="15">
        <v>190</v>
      </c>
      <c r="I168" s="15"/>
      <c r="J168" s="10">
        <f t="shared" si="10"/>
        <v>100</v>
      </c>
      <c r="K168" s="15"/>
    </row>
    <row r="169" spans="1:11" ht="19.5" customHeight="1">
      <c r="A169" s="22" t="s">
        <v>29</v>
      </c>
      <c r="B169" s="18" t="s">
        <v>28</v>
      </c>
      <c r="C169" s="18" t="s">
        <v>4</v>
      </c>
      <c r="D169" s="18" t="s">
        <v>20</v>
      </c>
      <c r="E169" s="18" t="s">
        <v>31</v>
      </c>
      <c r="F169" s="19">
        <v>190</v>
      </c>
      <c r="G169" s="19"/>
      <c r="H169" s="15">
        <v>190</v>
      </c>
      <c r="I169" s="15"/>
      <c r="J169" s="10">
        <f t="shared" si="10"/>
        <v>100</v>
      </c>
      <c r="K169" s="15"/>
    </row>
    <row r="170" spans="1:11" ht="48.75" customHeight="1">
      <c r="A170" s="22" t="s">
        <v>108</v>
      </c>
      <c r="B170" s="18" t="s">
        <v>28</v>
      </c>
      <c r="C170" s="18" t="s">
        <v>4</v>
      </c>
      <c r="D170" s="18" t="s">
        <v>109</v>
      </c>
      <c r="E170" s="18"/>
      <c r="F170" s="19"/>
      <c r="G170" s="19">
        <f>SUM(G171)</f>
        <v>2096.5</v>
      </c>
      <c r="H170" s="19"/>
      <c r="I170" s="19">
        <f>SUM(I171)</f>
        <v>2096.5</v>
      </c>
      <c r="J170" s="10"/>
      <c r="K170" s="10">
        <f t="shared" si="10"/>
        <v>100</v>
      </c>
    </row>
    <row r="171" spans="1:11" ht="19.5" customHeight="1">
      <c r="A171" s="22" t="s">
        <v>27</v>
      </c>
      <c r="B171" s="18" t="s">
        <v>28</v>
      </c>
      <c r="C171" s="18" t="s">
        <v>4</v>
      </c>
      <c r="D171" s="18" t="s">
        <v>109</v>
      </c>
      <c r="E171" s="18" t="s">
        <v>31</v>
      </c>
      <c r="F171" s="19"/>
      <c r="G171" s="19">
        <v>2096.5</v>
      </c>
      <c r="H171" s="15"/>
      <c r="I171" s="15">
        <v>2096.5</v>
      </c>
      <c r="J171" s="10"/>
      <c r="K171" s="10">
        <f t="shared" si="10"/>
        <v>100</v>
      </c>
    </row>
    <row r="172" spans="1:11" ht="19.5" customHeight="1">
      <c r="A172" s="22" t="s">
        <v>29</v>
      </c>
      <c r="B172" s="18" t="s">
        <v>28</v>
      </c>
      <c r="C172" s="18" t="s">
        <v>4</v>
      </c>
      <c r="D172" s="18" t="s">
        <v>30</v>
      </c>
      <c r="E172" s="18"/>
      <c r="F172" s="19">
        <v>240</v>
      </c>
      <c r="G172" s="19">
        <f>SUM(G173)</f>
        <v>10298</v>
      </c>
      <c r="H172" s="19"/>
      <c r="I172" s="19">
        <f>SUM(I173)</f>
        <v>6412</v>
      </c>
      <c r="J172" s="10"/>
      <c r="K172" s="10">
        <f t="shared" si="10"/>
        <v>62.264517382015924</v>
      </c>
    </row>
    <row r="173" spans="1:11" ht="20.25" customHeight="1">
      <c r="A173" s="22" t="s">
        <v>27</v>
      </c>
      <c r="B173" s="18" t="s">
        <v>28</v>
      </c>
      <c r="C173" s="18" t="s">
        <v>4</v>
      </c>
      <c r="D173" s="18" t="s">
        <v>30</v>
      </c>
      <c r="E173" s="18" t="s">
        <v>31</v>
      </c>
      <c r="F173" s="19">
        <v>240</v>
      </c>
      <c r="G173" s="19">
        <v>10298</v>
      </c>
      <c r="H173" s="15"/>
      <c r="I173" s="15">
        <v>6412</v>
      </c>
      <c r="J173" s="10"/>
      <c r="K173" s="10">
        <f t="shared" si="10"/>
        <v>62.264517382015924</v>
      </c>
    </row>
    <row r="174" spans="1:11" ht="17.25" customHeight="1">
      <c r="A174" s="22" t="s">
        <v>103</v>
      </c>
      <c r="B174" s="18" t="s">
        <v>28</v>
      </c>
      <c r="C174" s="18" t="s">
        <v>4</v>
      </c>
      <c r="D174" s="18" t="s">
        <v>104</v>
      </c>
      <c r="E174" s="18"/>
      <c r="F174" s="19"/>
      <c r="G174" s="19">
        <f>SUM(G175)</f>
        <v>1995.5</v>
      </c>
      <c r="H174" s="19"/>
      <c r="I174" s="19">
        <f>SUM(I175)</f>
        <v>1995.5</v>
      </c>
      <c r="J174" s="10"/>
      <c r="K174" s="10">
        <f t="shared" si="10"/>
        <v>100</v>
      </c>
    </row>
    <row r="175" spans="1:11" ht="21" customHeight="1">
      <c r="A175" s="22" t="s">
        <v>27</v>
      </c>
      <c r="B175" s="18" t="s">
        <v>28</v>
      </c>
      <c r="C175" s="18" t="s">
        <v>4</v>
      </c>
      <c r="D175" s="18" t="s">
        <v>104</v>
      </c>
      <c r="E175" s="18" t="s">
        <v>31</v>
      </c>
      <c r="F175" s="19"/>
      <c r="G175" s="19">
        <v>1995.5</v>
      </c>
      <c r="H175" s="15"/>
      <c r="I175" s="15">
        <v>1995.5</v>
      </c>
      <c r="J175" s="10"/>
      <c r="K175" s="10">
        <f t="shared" si="10"/>
        <v>100</v>
      </c>
    </row>
    <row r="176" spans="1:11" ht="36" customHeight="1">
      <c r="A176" s="22" t="s">
        <v>71</v>
      </c>
      <c r="B176" s="18" t="s">
        <v>28</v>
      </c>
      <c r="C176" s="18" t="s">
        <v>4</v>
      </c>
      <c r="D176" s="18" t="s">
        <v>89</v>
      </c>
      <c r="E176" s="18"/>
      <c r="F176" s="30">
        <f>SUM(F177)</f>
        <v>6515</v>
      </c>
      <c r="G176" s="30"/>
      <c r="H176" s="30">
        <f>SUM(H177)</f>
        <v>4142</v>
      </c>
      <c r="I176" s="15"/>
      <c r="J176" s="10">
        <f t="shared" si="10"/>
        <v>63.576362240982355</v>
      </c>
      <c r="K176" s="10"/>
    </row>
    <row r="177" spans="1:11" ht="19.5" customHeight="1">
      <c r="A177" s="22" t="s">
        <v>27</v>
      </c>
      <c r="B177" s="18" t="s">
        <v>28</v>
      </c>
      <c r="C177" s="18" t="s">
        <v>4</v>
      </c>
      <c r="D177" s="18" t="s">
        <v>89</v>
      </c>
      <c r="E177" s="18" t="s">
        <v>31</v>
      </c>
      <c r="F177" s="30">
        <v>6515</v>
      </c>
      <c r="G177" s="30"/>
      <c r="H177" s="15">
        <v>4142</v>
      </c>
      <c r="I177" s="15"/>
      <c r="J177" s="10">
        <f t="shared" si="10"/>
        <v>63.576362240982355</v>
      </c>
      <c r="K177" s="10"/>
    </row>
    <row r="178" spans="1:11" ht="18" customHeight="1">
      <c r="A178" s="21" t="s">
        <v>118</v>
      </c>
      <c r="B178" s="12" t="s">
        <v>28</v>
      </c>
      <c r="C178" s="12" t="s">
        <v>9</v>
      </c>
      <c r="D178" s="12"/>
      <c r="E178" s="12"/>
      <c r="F178" s="19"/>
      <c r="G178" s="14">
        <f>SUM(G179)</f>
        <v>10839</v>
      </c>
      <c r="H178" s="14"/>
      <c r="I178" s="14">
        <f>SUM(I179)</f>
        <v>6256</v>
      </c>
      <c r="J178" s="16"/>
      <c r="K178" s="16">
        <f t="shared" si="10"/>
        <v>57.71750161454009</v>
      </c>
    </row>
    <row r="179" spans="1:11" ht="30.75" customHeight="1">
      <c r="A179" s="22" t="s">
        <v>69</v>
      </c>
      <c r="B179" s="18" t="s">
        <v>28</v>
      </c>
      <c r="C179" s="18" t="s">
        <v>9</v>
      </c>
      <c r="D179" s="18" t="s">
        <v>70</v>
      </c>
      <c r="E179" s="18"/>
      <c r="F179" s="19"/>
      <c r="G179" s="19">
        <f>SUM(G180)</f>
        <v>10839</v>
      </c>
      <c r="H179" s="19"/>
      <c r="I179" s="19">
        <f>SUM(I180)</f>
        <v>6256</v>
      </c>
      <c r="J179" s="10"/>
      <c r="K179" s="10">
        <f t="shared" si="10"/>
        <v>57.71750161454009</v>
      </c>
    </row>
    <row r="180" spans="1:11" ht="50.25" customHeight="1">
      <c r="A180" s="22" t="s">
        <v>87</v>
      </c>
      <c r="B180" s="18" t="s">
        <v>28</v>
      </c>
      <c r="C180" s="18" t="s">
        <v>9</v>
      </c>
      <c r="D180" s="18" t="s">
        <v>88</v>
      </c>
      <c r="E180" s="18" t="s">
        <v>31</v>
      </c>
      <c r="F180" s="19"/>
      <c r="G180" s="19">
        <v>10839</v>
      </c>
      <c r="H180" s="15"/>
      <c r="I180" s="15">
        <v>6256</v>
      </c>
      <c r="J180" s="10"/>
      <c r="K180" s="10">
        <f t="shared" si="10"/>
        <v>57.71750161454009</v>
      </c>
    </row>
    <row r="181" spans="1:11" ht="34.5" customHeight="1">
      <c r="A181" s="21" t="s">
        <v>32</v>
      </c>
      <c r="B181" s="12" t="s">
        <v>28</v>
      </c>
      <c r="C181" s="12" t="s">
        <v>10</v>
      </c>
      <c r="D181" s="12"/>
      <c r="E181" s="12"/>
      <c r="F181" s="14"/>
      <c r="G181" s="14">
        <f>SUM(G182)</f>
        <v>11918</v>
      </c>
      <c r="H181" s="14"/>
      <c r="I181" s="14">
        <f>SUM(I182)</f>
        <v>8551</v>
      </c>
      <c r="J181" s="10"/>
      <c r="K181" s="16">
        <f t="shared" si="10"/>
        <v>71.74861553952006</v>
      </c>
    </row>
    <row r="182" spans="1:11" ht="78.75" customHeight="1">
      <c r="A182" s="17" t="s">
        <v>110</v>
      </c>
      <c r="B182" s="18" t="s">
        <v>28</v>
      </c>
      <c r="C182" s="18" t="s">
        <v>10</v>
      </c>
      <c r="D182" s="18" t="s">
        <v>5</v>
      </c>
      <c r="E182" s="18"/>
      <c r="F182" s="19"/>
      <c r="G182" s="19">
        <f>SUM(G183)</f>
        <v>11918</v>
      </c>
      <c r="H182" s="19"/>
      <c r="I182" s="19">
        <f>SUM(I183)</f>
        <v>8551</v>
      </c>
      <c r="J182" s="10"/>
      <c r="K182" s="10">
        <f t="shared" si="10"/>
        <v>71.74861553952006</v>
      </c>
    </row>
    <row r="183" spans="1:11" ht="38.25" customHeight="1">
      <c r="A183" s="17" t="s">
        <v>98</v>
      </c>
      <c r="B183" s="18" t="s">
        <v>28</v>
      </c>
      <c r="C183" s="18" t="s">
        <v>10</v>
      </c>
      <c r="D183" s="18" t="s">
        <v>5</v>
      </c>
      <c r="E183" s="18" t="s">
        <v>99</v>
      </c>
      <c r="F183" s="19"/>
      <c r="G183" s="19">
        <v>11918</v>
      </c>
      <c r="H183" s="15"/>
      <c r="I183" s="15">
        <v>8551</v>
      </c>
      <c r="J183" s="10"/>
      <c r="K183" s="10">
        <f t="shared" si="10"/>
        <v>71.74861553952006</v>
      </c>
    </row>
    <row r="184" spans="1:11" ht="17.25" customHeight="1">
      <c r="A184" s="23" t="s">
        <v>65</v>
      </c>
      <c r="B184" s="24"/>
      <c r="C184" s="24"/>
      <c r="D184" s="24"/>
      <c r="E184" s="24"/>
      <c r="F184" s="38">
        <f>SUM(F16+F44+F51+F60+F91+F95+F119+F135+F160)</f>
        <v>426031.8</v>
      </c>
      <c r="G184" s="32">
        <f>SUM(G16+G44+G51+G60+G91+G95+G119+G135+G160)</f>
        <v>178453.99999999997</v>
      </c>
      <c r="H184" s="32">
        <f>SUM(H16+H44+H51+H60+H91+H95+H119+H135+H160)</f>
        <v>273724.1</v>
      </c>
      <c r="I184" s="32">
        <f>SUM(I16+I44+I51+I60+I91+I95+I119+I135+I160)</f>
        <v>151083.19999999998</v>
      </c>
      <c r="J184" s="26">
        <f t="shared" si="10"/>
        <v>64.24968746464465</v>
      </c>
      <c r="K184" s="26">
        <f t="shared" si="10"/>
        <v>84.66226590605983</v>
      </c>
    </row>
    <row r="185" spans="1:11" ht="13.5" customHeight="1">
      <c r="A185" s="5"/>
      <c r="B185" s="6"/>
      <c r="C185" s="6"/>
      <c r="D185" s="6"/>
      <c r="E185" s="6"/>
      <c r="F185" s="35"/>
      <c r="G185" s="35"/>
      <c r="H185" s="35"/>
      <c r="I185" s="35"/>
      <c r="J185" s="36"/>
      <c r="K185" s="36"/>
    </row>
    <row r="186" spans="1:11" ht="12" customHeight="1">
      <c r="A186" s="5"/>
      <c r="B186" s="6"/>
      <c r="C186" s="6"/>
      <c r="D186" s="6"/>
      <c r="E186" s="6"/>
      <c r="F186" s="35"/>
      <c r="G186" s="35"/>
      <c r="H186" s="35"/>
      <c r="I186" s="35"/>
      <c r="J186" s="36"/>
      <c r="K186" s="36"/>
    </row>
    <row r="187" spans="1:5" ht="12" customHeight="1">
      <c r="A187" s="5"/>
      <c r="B187" s="6"/>
      <c r="C187" s="6"/>
      <c r="D187" s="6"/>
      <c r="E187" s="6"/>
    </row>
    <row r="188" spans="1:5" ht="15">
      <c r="A188" s="3"/>
      <c r="B188" s="3"/>
      <c r="C188" s="3"/>
      <c r="D188" s="3"/>
      <c r="E188" s="3"/>
    </row>
    <row r="189" spans="1:5" ht="15">
      <c r="A189" s="3"/>
      <c r="B189" s="3"/>
      <c r="C189" s="3"/>
      <c r="D189" s="3"/>
      <c r="E189" s="3"/>
    </row>
    <row r="190" spans="1:5" ht="15">
      <c r="A190" s="3"/>
      <c r="B190" s="3"/>
      <c r="C190" s="3"/>
      <c r="D190" s="3"/>
      <c r="E190" s="3"/>
    </row>
    <row r="191" spans="1:5" ht="15">
      <c r="A191" s="3"/>
      <c r="B191" s="3"/>
      <c r="C191" s="3"/>
      <c r="D191" s="3"/>
      <c r="E191" s="3"/>
    </row>
    <row r="192" spans="1:5" ht="15">
      <c r="A192" s="3"/>
      <c r="B192" s="3"/>
      <c r="C192" s="3"/>
      <c r="D192" s="3"/>
      <c r="E192" s="3"/>
    </row>
    <row r="193" spans="1:5" ht="15">
      <c r="A193" s="3"/>
      <c r="B193" s="3"/>
      <c r="C193" s="3"/>
      <c r="D193" s="3"/>
      <c r="E193" s="3"/>
    </row>
  </sheetData>
  <sheetProtection/>
  <mergeCells count="16">
    <mergeCell ref="H1:K1"/>
    <mergeCell ref="H3:K3"/>
    <mergeCell ref="H4:K4"/>
    <mergeCell ref="H7:K7"/>
    <mergeCell ref="H14:I14"/>
    <mergeCell ref="J14:K14"/>
    <mergeCell ref="A10:K12"/>
    <mergeCell ref="F14:G14"/>
    <mergeCell ref="E14:E15"/>
    <mergeCell ref="F13:G13"/>
    <mergeCell ref="H5:K5"/>
    <mergeCell ref="H6:K6"/>
    <mergeCell ref="A14:A15"/>
    <mergeCell ref="B14:B15"/>
    <mergeCell ref="C14:C15"/>
    <mergeCell ref="D14:D15"/>
  </mergeCells>
  <printOptions/>
  <pageMargins left="0.984251968503937" right="0.5905511811023623" top="0.7874015748031497" bottom="0.7874015748031497" header="0.5118110236220472" footer="0.5118110236220472"/>
  <pageSetup fitToHeight="0"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2009-10-13T09:57:37Z</cp:lastPrinted>
  <dcterms:created xsi:type="dcterms:W3CDTF">1996-10-08T23:32:33Z</dcterms:created>
  <dcterms:modified xsi:type="dcterms:W3CDTF">2009-11-11T06:10:21Z</dcterms:modified>
  <cp:category/>
  <cp:version/>
  <cp:contentType/>
  <cp:contentStatus/>
</cp:coreProperties>
</file>