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'Sheet1'!$13:$14</definedName>
  </definedNames>
  <calcPr fullCalcOnLoad="1"/>
</workbook>
</file>

<file path=xl/sharedStrings.xml><?xml version="1.0" encoding="utf-8"?>
<sst xmlns="http://schemas.openxmlformats.org/spreadsheetml/2006/main" count="943" uniqueCount="191">
  <si>
    <t>Целевая статья</t>
  </si>
  <si>
    <t>Вид расхо дов</t>
  </si>
  <si>
    <t>Наименование главного распорядителя средств городского бюджета, раздела, подраздела, целевой статьи, вида расходов</t>
  </si>
  <si>
    <t>01</t>
  </si>
  <si>
    <t>03</t>
  </si>
  <si>
    <t>0020000</t>
  </si>
  <si>
    <t>Обеспечение выполнения функций бюджетных учреждений</t>
  </si>
  <si>
    <t>001</t>
  </si>
  <si>
    <t>02</t>
  </si>
  <si>
    <t>04</t>
  </si>
  <si>
    <t>06</t>
  </si>
  <si>
    <t>Обслуживание государственного и муниципального долга</t>
  </si>
  <si>
    <t xml:space="preserve">01 </t>
  </si>
  <si>
    <t>11</t>
  </si>
  <si>
    <t>Процентные платежи по долговым обязательствам</t>
  </si>
  <si>
    <t>0650000</t>
  </si>
  <si>
    <t>Обслуживание муниципального долга</t>
  </si>
  <si>
    <t>010</t>
  </si>
  <si>
    <t>Резервные фонды</t>
  </si>
  <si>
    <t>12</t>
  </si>
  <si>
    <t>0700000</t>
  </si>
  <si>
    <t>002</t>
  </si>
  <si>
    <t>05</t>
  </si>
  <si>
    <t>Другие вопросы в области жилищно-коммунального хозяйства</t>
  </si>
  <si>
    <t>Коммунальное хозяйство</t>
  </si>
  <si>
    <t>Благоустройство</t>
  </si>
  <si>
    <t>006</t>
  </si>
  <si>
    <t>Социальное обеспечение населения</t>
  </si>
  <si>
    <t>10</t>
  </si>
  <si>
    <t>Социальная помощь</t>
  </si>
  <si>
    <t>5050000</t>
  </si>
  <si>
    <t>005</t>
  </si>
  <si>
    <t>14</t>
  </si>
  <si>
    <t>0900000</t>
  </si>
  <si>
    <t>Дошкольное образование</t>
  </si>
  <si>
    <t>07</t>
  </si>
  <si>
    <t>4200000</t>
  </si>
  <si>
    <t>Детские дошкольные учреждения</t>
  </si>
  <si>
    <t>Общее образование</t>
  </si>
  <si>
    <t>Школы- детские сады, школы начальные, неполные средние и средние</t>
  </si>
  <si>
    <t>4210000</t>
  </si>
  <si>
    <t>4230000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</si>
  <si>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</si>
  <si>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</si>
  <si>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</si>
  <si>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4320000</t>
  </si>
  <si>
    <t>09</t>
  </si>
  <si>
    <t>Другие вопросы в области образования</t>
  </si>
  <si>
    <t>Культура</t>
  </si>
  <si>
    <t>08</t>
  </si>
  <si>
    <t>Дворцы и дома культуры, другие учреждения культуры и средств массовой информации</t>
  </si>
  <si>
    <t>4400000</t>
  </si>
  <si>
    <t>4410000</t>
  </si>
  <si>
    <t>Библиотеки</t>
  </si>
  <si>
    <t>4420000</t>
  </si>
  <si>
    <t>Телевидение и радиовещание</t>
  </si>
  <si>
    <t>Телерадиокомпании и телеорганизации</t>
  </si>
  <si>
    <t>4530000</t>
  </si>
  <si>
    <t>Больницы, клиники, госпитали, медико-санитарные части</t>
  </si>
  <si>
    <t>4700000</t>
  </si>
  <si>
    <t>Физическая культура и спорт</t>
  </si>
  <si>
    <t>Социальное обслуживание населения</t>
  </si>
  <si>
    <t>ИТОГО:</t>
  </si>
  <si>
    <t>3510000</t>
  </si>
  <si>
    <t xml:space="preserve">Иные безвозмездные и безвозвратные перечисления </t>
  </si>
  <si>
    <t>5200000</t>
  </si>
  <si>
    <t>Целевые программы муниципальных образований</t>
  </si>
  <si>
    <t>Транспорт</t>
  </si>
  <si>
    <t>Поддержка жилищного хозяйства</t>
  </si>
  <si>
    <t>Жилищное хозяйство</t>
  </si>
  <si>
    <t>3500000</t>
  </si>
  <si>
    <t>004</t>
  </si>
  <si>
    <t>Закупка товаров, работ и услуг для муниципальных нужд в целях оказания муниципальных услуг физическим и юридическим лицам</t>
  </si>
  <si>
    <t>Амбулаторная помощь</t>
  </si>
  <si>
    <t>Пенсионное обеспечение</t>
  </si>
  <si>
    <t>Музеи и постоянные выставки</t>
  </si>
  <si>
    <t>4520000</t>
  </si>
  <si>
    <t>6000000</t>
  </si>
  <si>
    <t>Содержание ребенка в семье опекуна и приемной семье, а также оплата труда приемного родителя</t>
  </si>
  <si>
    <t>5201300</t>
  </si>
  <si>
    <t>7950000</t>
  </si>
  <si>
    <t>Стационарная медицинская помощь</t>
  </si>
  <si>
    <t>Медицинская помощь в дневных  стационарах</t>
  </si>
  <si>
    <t>Скорая медицинская помощь</t>
  </si>
  <si>
    <t>Другие вопросы в области национальной экономики</t>
  </si>
  <si>
    <t>Автомобильный транспорт</t>
  </si>
  <si>
    <t>3030000</t>
  </si>
  <si>
    <t>Другие вопросы в области охраны окружающей среды</t>
  </si>
  <si>
    <t>Выполнение функций органами местного самоуправления</t>
  </si>
  <si>
    <t>500</t>
  </si>
  <si>
    <t>013</t>
  </si>
  <si>
    <t>Прочие расходы</t>
  </si>
  <si>
    <t>4910000</t>
  </si>
  <si>
    <t>Региональные целевые программы</t>
  </si>
  <si>
    <t>5220000</t>
  </si>
  <si>
    <t>Доплаты к пенсиям, дополнительное пенсионное обеспечение</t>
  </si>
  <si>
    <t>Федеральная целевая программа "Жилище" на 2002-2010 годы, подпрограмма "Обеспечение жильем молодых семей"</t>
  </si>
  <si>
    <t>1040200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</si>
  <si>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</si>
  <si>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Поддержка коммунального хозяйства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</si>
  <si>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</si>
  <si>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Мероприятия по оздоровительной кампании детей</t>
  </si>
  <si>
    <t>Другие вопросы в области здравоохранения, физической культуры и спорта</t>
  </si>
  <si>
    <t>Учреждения социального обслуживания населения</t>
  </si>
  <si>
    <t>Охрана семьи, материнства и детства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</si>
  <si>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</si>
  <si>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Процент исполнения</t>
  </si>
  <si>
    <t>Общегосударственные вопросы</t>
  </si>
  <si>
    <t>Национальная экономика</t>
  </si>
  <si>
    <t>Жилищно-коммунальное хозяйство</t>
  </si>
  <si>
    <t>Охрана окружающей среды</t>
  </si>
  <si>
    <t>00</t>
  </si>
  <si>
    <t>Образование</t>
  </si>
  <si>
    <t>Социальная политика</t>
  </si>
  <si>
    <t>Здравоохранение, физическая культура и спорт</t>
  </si>
  <si>
    <t>Мероприятия в сфере культуры, кинематографии и средств массовой информации</t>
  </si>
  <si>
    <t>4500000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</si>
  <si>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</si>
  <si>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тыс. руб.</t>
  </si>
  <si>
    <t>Реализация государственных функций, связанных с общегосударственным управлением</t>
  </si>
  <si>
    <t>0920000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</si>
  <si>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</si>
  <si>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</si>
  <si>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4570000</t>
  </si>
  <si>
    <t>Закупка товаров, работ и услуг для муниципальных нужд в целях осуществления бюджетных инвестиций в объекты муниципальной собственности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</si>
  <si>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</si>
  <si>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Функционирование высшего должностного лица субъекта Российской Федерации и муниципального образования</t>
  </si>
  <si>
    <t>Другие общегосударственные вопросы</t>
  </si>
  <si>
    <t>Учреждения по внешкольной работе с детьми</t>
  </si>
  <si>
    <t>Самарской области</t>
  </si>
  <si>
    <t>Раз-дел</t>
  </si>
  <si>
    <t>Под-раз  дел</t>
  </si>
  <si>
    <t>ПРИЛОЖЕНИЕ 2</t>
  </si>
  <si>
    <t>Утверждено на 2010 год</t>
  </si>
  <si>
    <t>Всего</t>
  </si>
  <si>
    <t xml:space="preserve"> в т.ч. за счет без-возмезд-ных пос-тупле-ний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</si>
  <si>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</si>
  <si>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</si>
  <si>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0200000</t>
  </si>
  <si>
    <t>Исполнение судебных актов по искам к муниципальному образованию</t>
  </si>
  <si>
    <t>011</t>
  </si>
  <si>
    <t>Мероприятия в области строительства, архитектуры и градостроительства</t>
  </si>
  <si>
    <t>3380000</t>
  </si>
  <si>
    <t>019</t>
  </si>
  <si>
    <t>Субсидии некоммерческим организациям</t>
  </si>
  <si>
    <t>Центры спортивной подготовки</t>
  </si>
  <si>
    <t>4820000</t>
  </si>
  <si>
    <t>Мероприятия в области здравоохранения, спорта и физической культуры, туризма</t>
  </si>
  <si>
    <t>5120000</t>
  </si>
  <si>
    <t>5080000</t>
  </si>
  <si>
    <t>Осуществление отдельных государственных полномочий за счет субвенций из областного бюджета</t>
  </si>
  <si>
    <t>5210000</t>
  </si>
  <si>
    <t>Обеспечение мероприятий по капитальному ремонту многоквартирных домов за счет средств Фонда содействия реформированию ЖКХ</t>
  </si>
  <si>
    <t>0980101</t>
  </si>
  <si>
    <t>Обеспечение мероприятий по капитальному ремонту многоквартирных домов за счет средств бюджетов</t>
  </si>
  <si>
    <t>Обеспечение мероприятий по переселению граждан из аварийного жилищного фонда за счет средств Фонда содействия реформированию ЖКХ</t>
  </si>
  <si>
    <t>Обеспечение мероприятий по переселению граждан из аварийного жилищного фонда за счет средств бюджетов</t>
  </si>
  <si>
    <t>0980104</t>
  </si>
  <si>
    <t>0980204</t>
  </si>
  <si>
    <t>0980201</t>
  </si>
  <si>
    <t>Целевые программы муниципальных образований: программа "Модернизация объектов коммунальной инфраструктуры городского округа Отрадный"</t>
  </si>
  <si>
    <t xml:space="preserve">Региональные целевые программы </t>
  </si>
  <si>
    <t>Целевые программы муниципальных образований:</t>
  </si>
  <si>
    <t>Программа "Модернизация и развитие автомобильных дорог общего пользования в городском округе"</t>
  </si>
  <si>
    <t>Программа "Обеспечение безопасности дорожного движения на территории городского округа Отрадный Самарской области до 2015 года"</t>
  </si>
  <si>
    <t>Иные безвозмездные и безвозвратные перечисления</t>
  </si>
  <si>
    <t>5205700</t>
  </si>
  <si>
    <t>5205900</t>
  </si>
  <si>
    <t>Культура, кинематография и средства массовой информации</t>
  </si>
  <si>
    <t>Выделение субсидий из резервного фонда Правительства Самарской области</t>
  </si>
  <si>
    <t>Исполнено за  2010 год</t>
  </si>
  <si>
    <t>Осуществление полномочий по подготовке проведения статистических переписей</t>
  </si>
  <si>
    <t>0014300</t>
  </si>
  <si>
    <t>Прочие безвозмездные и безвозвратные перечисления</t>
  </si>
  <si>
    <t>Государственная поддержка малого и среднего предпринимательства</t>
  </si>
  <si>
    <t>3450100</t>
  </si>
  <si>
    <t>Мероприятия в области образования</t>
  </si>
  <si>
    <t>4350000</t>
  </si>
  <si>
    <t>Мероприятия в области здравоохранения, спорта, туризма</t>
  </si>
  <si>
    <t>4850000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</si>
  <si>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</si>
  <si>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в т.ч. за счет без-возмезд-ных пос-туплений</t>
  </si>
  <si>
    <t>Отчет о распределении расходов бюджета городского округа Отрадный за  2010 год                                                                                                                                 по разделам, подразделам, целевым статьям и видам расходов классификации расходов бюджетов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</si>
  <si>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 - производителям товаров, работ, услуг</t>
  </si>
  <si>
    <t>Целевая экологическая программа на 2009-2011 годы</t>
  </si>
  <si>
    <t>Обеспечение мероприятий, направленных на   ремонт  жилых помещений в многоквартирных домах, в которых проживают ветераны Великой Отечественной войны, вдовы инвалидов и участников Великой Отечественной войны</t>
  </si>
  <si>
    <t>Обеспечение мероприятий, направленных на капитальный  ремонт индивидуальных жилых домов, в которых проживают ветераны Великой Отечественной войны, вдовы инвалидов и участников Великой Отечественной войны</t>
  </si>
  <si>
    <t xml:space="preserve">к решению Думы </t>
  </si>
  <si>
    <t xml:space="preserve"> городского округа Отрадный</t>
  </si>
  <si>
    <t>Руководитель  финансового управления                                                                                    С. С. Данилова</t>
  </si>
  <si>
    <r>
      <t>от___</t>
    </r>
    <r>
      <rPr>
        <u val="single"/>
        <sz val="12"/>
        <rFont val="Times New Roman"/>
        <family val="1"/>
      </rPr>
      <t>17.05.2011</t>
    </r>
    <r>
      <rPr>
        <sz val="12"/>
        <rFont val="Times New Roman"/>
        <family val="1"/>
      </rPr>
      <t>_____ №__</t>
    </r>
    <r>
      <rPr>
        <u val="single"/>
        <sz val="12"/>
        <rFont val="Times New Roman"/>
        <family val="1"/>
      </rPr>
      <t>75_</t>
    </r>
    <r>
      <rPr>
        <sz val="12"/>
        <rFont val="Times New Roman"/>
        <family val="1"/>
      </rPr>
      <t>_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</si>
</sst>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49" fontId="5" fillId="0" borderId="0" xfId="0" applyNumberFormat="1" applyFont="1" applyBorder="1" applyAlignment="1">
      <alignment horizontal="center" vertical="top"/>
    </xf>
    <xf numFmtId="3" fontId="5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top"/>
    </xf>
    <xf numFmtId="164" fontId="2" fillId="0" borderId="10" xfId="0" applyNumberFormat="1" applyFont="1" applyBorder="1" applyAlignment="1">
      <alignment horizontal="right" vertical="top" wrapText="1"/>
    </xf>
    <xf numFmtId="3" fontId="6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top"/>
    </xf>
    <xf numFmtId="0" fontId="2" fillId="0" borderId="10" xfId="0" applyFont="1" applyBorder="1" applyAlignment="1">
      <alignment horizontal="right" vertical="top" wrapText="1"/>
    </xf>
    <xf numFmtId="164" fontId="6" fillId="0" borderId="10" xfId="0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49" fontId="2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/>
    </xf>
    <xf numFmtId="164" fontId="5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right" vertical="top" wrapText="1"/>
    </xf>
    <xf numFmtId="0" fontId="6" fillId="0" borderId="10" xfId="0" applyNumberFormat="1" applyFont="1" applyBorder="1" applyAlignment="1">
      <alignment horizontal="right" vertical="top"/>
    </xf>
    <xf numFmtId="0" fontId="2" fillId="0" borderId="10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2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164" fontId="5" fillId="0" borderId="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right" vertical="top"/>
    </xf>
    <xf numFmtId="164" fontId="5" fillId="0" borderId="10" xfId="0" applyNumberFormat="1" applyFont="1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3" fontId="2" fillId="0" borderId="11" xfId="0" applyNumberFormat="1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1"/>
  <sheetViews>
    <sheetView tabSelected="1" zoomScale="75" zoomScaleNormal="75" zoomScalePageLayoutView="0" workbookViewId="0" topLeftCell="A1">
      <selection activeCell="M12" sqref="M12"/>
    </sheetView>
  </sheetViews>
  <sheetFormatPr defaultColWidth="9.140625" defaultRowHeight="12.75"/>
  <cols>
    <col min="1" max="1" width="43.8515625" style="0" customWidth="1"/>
    <col min="2" max="2" width="6.421875" style="0" customWidth="1"/>
    <col min="3" max="3" width="6.57421875" style="0" customWidth="1"/>
    <col min="4" max="4" width="9.8515625" style="0" customWidth="1"/>
    <col min="5" max="5" width="7.421875" style="0" customWidth="1"/>
    <col min="6" max="6" width="9.57421875" style="0" customWidth="1"/>
    <col min="7" max="7" width="10.140625" style="0" customWidth="1"/>
    <col min="8" max="8" width="9.57421875" style="0" customWidth="1"/>
    <col min="9" max="9" width="10.57421875" style="0" customWidth="1"/>
    <col min="10" max="10" width="8.140625" style="0" customWidth="1"/>
    <col min="11" max="11" width="9.57421875" style="0" customWidth="1"/>
  </cols>
  <sheetData>
    <row r="1" spans="8:11" ht="15">
      <c r="H1" s="39" t="s">
        <v>132</v>
      </c>
      <c r="I1" s="39"/>
      <c r="J1" s="39"/>
      <c r="K1" s="39"/>
    </row>
    <row r="2" spans="8:11" ht="9.75" customHeight="1">
      <c r="H2" s="30"/>
      <c r="I2" s="30"/>
      <c r="J2" s="30"/>
      <c r="K2" s="30"/>
    </row>
    <row r="3" spans="8:11" ht="15">
      <c r="H3" s="39" t="s">
        <v>187</v>
      </c>
      <c r="I3" s="39"/>
      <c r="J3" s="39"/>
      <c r="K3" s="39"/>
    </row>
    <row r="4" spans="8:11" ht="15">
      <c r="H4" s="39" t="s">
        <v>188</v>
      </c>
      <c r="I4" s="39"/>
      <c r="J4" s="39"/>
      <c r="K4" s="39"/>
    </row>
    <row r="5" spans="8:11" ht="15">
      <c r="H5" s="39" t="s">
        <v>129</v>
      </c>
      <c r="I5" s="39"/>
      <c r="J5" s="39"/>
      <c r="K5" s="39"/>
    </row>
    <row r="6" spans="8:11" ht="15" customHeight="1">
      <c r="H6" s="39" t="s">
        <v>190</v>
      </c>
      <c r="I6" s="39"/>
      <c r="J6" s="39"/>
      <c r="K6" s="39"/>
    </row>
    <row r="7" spans="8:11" ht="15">
      <c r="H7" s="30"/>
      <c r="I7" s="30"/>
      <c r="J7" s="30"/>
      <c r="K7" s="30"/>
    </row>
    <row r="9" spans="1:11" ht="15.75" customHeight="1">
      <c r="A9" s="46" t="s">
        <v>182</v>
      </c>
      <c r="B9" s="46"/>
      <c r="C9" s="46"/>
      <c r="D9" s="46"/>
      <c r="E9" s="46"/>
      <c r="F9" s="46"/>
      <c r="G9" s="46"/>
      <c r="H9" s="46"/>
      <c r="I9" s="46"/>
      <c r="J9" s="46"/>
      <c r="K9" s="46"/>
    </row>
    <row r="10" spans="1:11" ht="15.7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</row>
    <row r="11" spans="1:11" ht="15.75" customHeight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</row>
    <row r="12" spans="1:11" ht="15">
      <c r="A12" s="2"/>
      <c r="B12" s="2"/>
      <c r="C12" s="1"/>
      <c r="D12" s="3"/>
      <c r="E12" s="3"/>
      <c r="F12" s="47"/>
      <c r="G12" s="48"/>
      <c r="K12" s="4" t="s">
        <v>118</v>
      </c>
    </row>
    <row r="13" spans="1:11" ht="35.25" customHeight="1">
      <c r="A13" s="40" t="s">
        <v>2</v>
      </c>
      <c r="B13" s="40" t="s">
        <v>130</v>
      </c>
      <c r="C13" s="42" t="s">
        <v>131</v>
      </c>
      <c r="D13" s="42" t="s">
        <v>0</v>
      </c>
      <c r="E13" s="42" t="s">
        <v>1</v>
      </c>
      <c r="F13" s="44" t="s">
        <v>133</v>
      </c>
      <c r="G13" s="45"/>
      <c r="H13" s="44" t="s">
        <v>170</v>
      </c>
      <c r="I13" s="45"/>
      <c r="J13" s="44" t="s">
        <v>106</v>
      </c>
      <c r="K13" s="45"/>
    </row>
    <row r="14" spans="1:11" ht="96" customHeight="1">
      <c r="A14" s="41"/>
      <c r="B14" s="41"/>
      <c r="C14" s="43"/>
      <c r="D14" s="43"/>
      <c r="E14" s="43"/>
      <c r="F14" s="34" t="s">
        <v>134</v>
      </c>
      <c r="G14" s="34" t="s">
        <v>181</v>
      </c>
      <c r="H14" s="34" t="s">
        <v>134</v>
      </c>
      <c r="I14" s="34" t="s">
        <v>181</v>
      </c>
      <c r="J14" s="34" t="s">
        <v>134</v>
      </c>
      <c r="K14" s="34" t="s">
        <v>135</v>
      </c>
    </row>
    <row r="15" spans="1:11" ht="17.25" customHeight="1">
      <c r="A15" s="7" t="s">
        <v>107</v>
      </c>
      <c r="B15" s="24" t="s">
        <v>3</v>
      </c>
      <c r="C15" s="31" t="s">
        <v>111</v>
      </c>
      <c r="D15" s="8"/>
      <c r="E15" s="8"/>
      <c r="F15" s="9">
        <f>SUM(F16+F19+F22+F27+F33+F36+F39+F30)</f>
        <v>77559.20000000001</v>
      </c>
      <c r="G15" s="9">
        <f>SUM(G16+G19+G22+G27+G33+G36+G39)</f>
        <v>2654.3</v>
      </c>
      <c r="H15" s="9">
        <f>SUM(H16+H19+H22+H27+H33+H36+H39+H30)</f>
        <v>76160.5</v>
      </c>
      <c r="I15" s="9">
        <f>SUM(I16+I19+I22+I27+I33+I36+I39)</f>
        <v>2144.5</v>
      </c>
      <c r="J15" s="25">
        <f>SUM(H15/F15*100)</f>
        <v>98.19660336878151</v>
      </c>
      <c r="K15" s="25">
        <f>SUM(I15/G15*100)</f>
        <v>80.79342952944279</v>
      </c>
    </row>
    <row r="16" spans="1:11" ht="47.25" customHeight="1">
      <c r="A16" s="11" t="s">
        <v>126</v>
      </c>
      <c r="B16" s="12" t="s">
        <v>3</v>
      </c>
      <c r="C16" s="13" t="s">
        <v>8</v>
      </c>
      <c r="D16" s="12"/>
      <c r="E16" s="12"/>
      <c r="F16" s="14">
        <f>SUM(F17)</f>
        <v>1105</v>
      </c>
      <c r="G16" s="14"/>
      <c r="H16" s="14">
        <f>SUM(H17)</f>
        <v>1105</v>
      </c>
      <c r="I16" s="15"/>
      <c r="J16" s="16">
        <f aca="true" t="shared" si="0" ref="J16:K31">SUM(H16/F16*100)</f>
        <v>100</v>
      </c>
      <c r="K16" s="15"/>
    </row>
    <row r="17" spans="1:11" ht="80.25" customHeight="1">
      <c r="A17" s="17" t="s">
        <v>98</v>
      </c>
      <c r="B17" s="18" t="s">
        <v>3</v>
      </c>
      <c r="C17" s="18" t="s">
        <v>8</v>
      </c>
      <c r="D17" s="18" t="s">
        <v>5</v>
      </c>
      <c r="E17" s="18"/>
      <c r="F17" s="19">
        <f>SUM(F18)</f>
        <v>1105</v>
      </c>
      <c r="G17" s="19"/>
      <c r="H17" s="19">
        <f>SUM(H18)</f>
        <v>1105</v>
      </c>
      <c r="I17" s="15"/>
      <c r="J17" s="10">
        <f t="shared" si="0"/>
        <v>100</v>
      </c>
      <c r="K17" s="15"/>
    </row>
    <row r="18" spans="1:11" ht="30.75" customHeight="1">
      <c r="A18" s="17" t="s">
        <v>88</v>
      </c>
      <c r="B18" s="18" t="s">
        <v>3</v>
      </c>
      <c r="C18" s="18" t="s">
        <v>8</v>
      </c>
      <c r="D18" s="18" t="s">
        <v>5</v>
      </c>
      <c r="E18" s="18" t="s">
        <v>89</v>
      </c>
      <c r="F18" s="19">
        <v>1105</v>
      </c>
      <c r="G18" s="19"/>
      <c r="H18" s="15">
        <v>1105</v>
      </c>
      <c r="I18" s="15"/>
      <c r="J18" s="10">
        <f t="shared" si="0"/>
        <v>100</v>
      </c>
      <c r="K18" s="15"/>
    </row>
    <row r="19" spans="1:11" ht="63.75" customHeight="1">
      <c r="A19" s="11" t="s">
        <v>180</v>
      </c>
      <c r="B19" s="12" t="s">
        <v>3</v>
      </c>
      <c r="C19" s="13" t="s">
        <v>4</v>
      </c>
      <c r="D19" s="12"/>
      <c r="E19" s="12"/>
      <c r="F19" s="14">
        <f>SUM(F20)</f>
        <v>4049</v>
      </c>
      <c r="G19" s="14"/>
      <c r="H19" s="14">
        <f>SUM(H20)</f>
        <v>4047</v>
      </c>
      <c r="I19" s="15"/>
      <c r="J19" s="16">
        <f t="shared" si="0"/>
        <v>99.95060508767597</v>
      </c>
      <c r="K19" s="15"/>
    </row>
    <row r="20" spans="1:11" ht="78.75" customHeight="1">
      <c r="A20" s="17" t="s">
        <v>98</v>
      </c>
      <c r="B20" s="18" t="s">
        <v>3</v>
      </c>
      <c r="C20" s="20" t="s">
        <v>4</v>
      </c>
      <c r="D20" s="18" t="s">
        <v>5</v>
      </c>
      <c r="E20" s="18"/>
      <c r="F20" s="19">
        <f>SUM(F21)</f>
        <v>4049</v>
      </c>
      <c r="G20" s="19"/>
      <c r="H20" s="19">
        <f>SUM(H21)</f>
        <v>4047</v>
      </c>
      <c r="I20" s="15"/>
      <c r="J20" s="10">
        <f t="shared" si="0"/>
        <v>99.95060508767597</v>
      </c>
      <c r="K20" s="15"/>
    </row>
    <row r="21" spans="1:11" ht="30.75" customHeight="1">
      <c r="A21" s="17" t="s">
        <v>88</v>
      </c>
      <c r="B21" s="18" t="s">
        <v>3</v>
      </c>
      <c r="C21" s="20" t="s">
        <v>4</v>
      </c>
      <c r="D21" s="18" t="s">
        <v>5</v>
      </c>
      <c r="E21" s="18" t="s">
        <v>89</v>
      </c>
      <c r="F21" s="19">
        <v>4049</v>
      </c>
      <c r="G21" s="19"/>
      <c r="H21" s="15">
        <v>4047</v>
      </c>
      <c r="I21" s="15"/>
      <c r="J21" s="10">
        <f t="shared" si="0"/>
        <v>99.95060508767597</v>
      </c>
      <c r="K21" s="15"/>
    </row>
    <row r="22" spans="1:11" ht="78.75" customHeight="1">
      <c r="A22" s="21" t="s">
        <v>105</v>
      </c>
      <c r="B22" s="12" t="s">
        <v>3</v>
      </c>
      <c r="C22" s="12" t="s">
        <v>9</v>
      </c>
      <c r="D22" s="12"/>
      <c r="E22" s="12"/>
      <c r="F22" s="14">
        <f>SUM(F23+F25)</f>
        <v>35422</v>
      </c>
      <c r="G22" s="14">
        <f>SUM(G23+G25)</f>
        <v>1268</v>
      </c>
      <c r="H22" s="14">
        <f>SUM(H23+H25)</f>
        <v>35151</v>
      </c>
      <c r="I22" s="14">
        <f>SUM(I23+I25)</f>
        <v>997</v>
      </c>
      <c r="J22" s="16">
        <f t="shared" si="0"/>
        <v>99.234938738637</v>
      </c>
      <c r="K22" s="16">
        <f>SUM(I22/G22*100)</f>
        <v>78.62776025236593</v>
      </c>
    </row>
    <row r="23" spans="1:11" ht="80.25" customHeight="1">
      <c r="A23" s="17" t="s">
        <v>98</v>
      </c>
      <c r="B23" s="18" t="s">
        <v>3</v>
      </c>
      <c r="C23" s="18" t="s">
        <v>9</v>
      </c>
      <c r="D23" s="18" t="s">
        <v>5</v>
      </c>
      <c r="E23" s="18"/>
      <c r="F23" s="19">
        <f>SUM(F24)</f>
        <v>34154</v>
      </c>
      <c r="G23" s="19"/>
      <c r="H23" s="19">
        <f>SUM(H24)</f>
        <v>34154</v>
      </c>
      <c r="I23" s="19"/>
      <c r="J23" s="10">
        <f t="shared" si="0"/>
        <v>100</v>
      </c>
      <c r="K23" s="10"/>
    </row>
    <row r="24" spans="1:11" ht="33.75" customHeight="1">
      <c r="A24" s="17" t="s">
        <v>88</v>
      </c>
      <c r="B24" s="18" t="s">
        <v>3</v>
      </c>
      <c r="C24" s="18" t="s">
        <v>9</v>
      </c>
      <c r="D24" s="18" t="s">
        <v>5</v>
      </c>
      <c r="E24" s="18" t="s">
        <v>89</v>
      </c>
      <c r="F24" s="19">
        <v>34154</v>
      </c>
      <c r="G24" s="19"/>
      <c r="H24" s="15">
        <v>34154</v>
      </c>
      <c r="I24" s="15"/>
      <c r="J24" s="10">
        <f t="shared" si="0"/>
        <v>100</v>
      </c>
      <c r="K24" s="10"/>
    </row>
    <row r="25" spans="1:11" ht="49.5" customHeight="1">
      <c r="A25" s="17" t="s">
        <v>150</v>
      </c>
      <c r="B25" s="18" t="s">
        <v>3</v>
      </c>
      <c r="C25" s="18" t="s">
        <v>9</v>
      </c>
      <c r="D25" s="18" t="s">
        <v>151</v>
      </c>
      <c r="E25" s="18"/>
      <c r="F25" s="19">
        <f>SUM(F26)</f>
        <v>1268</v>
      </c>
      <c r="G25" s="19">
        <f>SUM(G26)</f>
        <v>1268</v>
      </c>
      <c r="H25" s="19">
        <f>SUM(H26)</f>
        <v>997</v>
      </c>
      <c r="I25" s="19">
        <f>SUM(I26)</f>
        <v>997</v>
      </c>
      <c r="J25" s="10">
        <f t="shared" si="0"/>
        <v>78.62776025236593</v>
      </c>
      <c r="K25" s="10">
        <f t="shared" si="0"/>
        <v>78.62776025236593</v>
      </c>
    </row>
    <row r="26" spans="1:11" ht="33.75" customHeight="1">
      <c r="A26" s="17" t="s">
        <v>88</v>
      </c>
      <c r="B26" s="18" t="s">
        <v>3</v>
      </c>
      <c r="C26" s="18" t="s">
        <v>9</v>
      </c>
      <c r="D26" s="18" t="s">
        <v>151</v>
      </c>
      <c r="E26" s="18" t="s">
        <v>89</v>
      </c>
      <c r="F26" s="19">
        <v>1268</v>
      </c>
      <c r="G26" s="19">
        <v>1268</v>
      </c>
      <c r="H26" s="15">
        <v>997</v>
      </c>
      <c r="I26" s="15">
        <v>997</v>
      </c>
      <c r="J26" s="10">
        <f t="shared" si="0"/>
        <v>78.62776025236593</v>
      </c>
      <c r="K26" s="10">
        <f t="shared" si="0"/>
        <v>78.62776025236593</v>
      </c>
    </row>
    <row r="27" spans="1:11" ht="65.25" customHeight="1">
      <c r="A27" s="21" t="s">
        <v>117</v>
      </c>
      <c r="B27" s="12" t="s">
        <v>3</v>
      </c>
      <c r="C27" s="12" t="s">
        <v>10</v>
      </c>
      <c r="D27" s="12"/>
      <c r="E27" s="12"/>
      <c r="F27" s="14">
        <f>SUM(F28)</f>
        <v>7295</v>
      </c>
      <c r="G27" s="14"/>
      <c r="H27" s="14">
        <f>SUM(H28)</f>
        <v>7295</v>
      </c>
      <c r="I27" s="15"/>
      <c r="J27" s="16">
        <f t="shared" si="0"/>
        <v>100</v>
      </c>
      <c r="K27" s="10"/>
    </row>
    <row r="28" spans="1:11" ht="78" customHeight="1">
      <c r="A28" s="17" t="s">
        <v>98</v>
      </c>
      <c r="B28" s="18" t="s">
        <v>3</v>
      </c>
      <c r="C28" s="18" t="s">
        <v>10</v>
      </c>
      <c r="D28" s="18" t="s">
        <v>5</v>
      </c>
      <c r="E28" s="18"/>
      <c r="F28" s="19">
        <f>SUM(F29)</f>
        <v>7295</v>
      </c>
      <c r="G28" s="19"/>
      <c r="H28" s="19">
        <f>SUM(H29)</f>
        <v>7295</v>
      </c>
      <c r="I28" s="15"/>
      <c r="J28" s="10">
        <f t="shared" si="0"/>
        <v>100</v>
      </c>
      <c r="K28" s="10"/>
    </row>
    <row r="29" spans="1:11" ht="30" customHeight="1">
      <c r="A29" s="17" t="s">
        <v>88</v>
      </c>
      <c r="B29" s="18" t="s">
        <v>3</v>
      </c>
      <c r="C29" s="18" t="s">
        <v>10</v>
      </c>
      <c r="D29" s="18" t="s">
        <v>5</v>
      </c>
      <c r="E29" s="18" t="s">
        <v>89</v>
      </c>
      <c r="F29" s="19">
        <v>7295</v>
      </c>
      <c r="G29" s="19"/>
      <c r="H29" s="15">
        <v>7295</v>
      </c>
      <c r="I29" s="15"/>
      <c r="J29" s="10">
        <f t="shared" si="0"/>
        <v>100</v>
      </c>
      <c r="K29" s="10"/>
    </row>
    <row r="30" spans="1:11" ht="33" customHeight="1">
      <c r="A30" s="11" t="s">
        <v>136</v>
      </c>
      <c r="B30" s="12" t="s">
        <v>3</v>
      </c>
      <c r="C30" s="12" t="s">
        <v>35</v>
      </c>
      <c r="D30" s="12"/>
      <c r="E30" s="12"/>
      <c r="F30" s="14">
        <f>SUM(F31)</f>
        <v>1400</v>
      </c>
      <c r="G30" s="14"/>
      <c r="H30" s="14">
        <f>SUM(H31)</f>
        <v>1400</v>
      </c>
      <c r="I30" s="26"/>
      <c r="J30" s="16">
        <f t="shared" si="0"/>
        <v>100</v>
      </c>
      <c r="K30" s="16"/>
    </row>
    <row r="31" spans="1:11" ht="33" customHeight="1">
      <c r="A31" s="17" t="s">
        <v>137</v>
      </c>
      <c r="B31" s="18" t="s">
        <v>3</v>
      </c>
      <c r="C31" s="18" t="s">
        <v>35</v>
      </c>
      <c r="D31" s="18" t="s">
        <v>138</v>
      </c>
      <c r="E31" s="18"/>
      <c r="F31" s="19">
        <f>SUM(F32)</f>
        <v>1400</v>
      </c>
      <c r="G31" s="19"/>
      <c r="H31" s="19">
        <f>SUM(H32)</f>
        <v>1400</v>
      </c>
      <c r="I31" s="15"/>
      <c r="J31" s="10">
        <f t="shared" si="0"/>
        <v>100</v>
      </c>
      <c r="K31" s="10"/>
    </row>
    <row r="32" spans="1:11" ht="33.75" customHeight="1">
      <c r="A32" s="17" t="s">
        <v>88</v>
      </c>
      <c r="B32" s="18" t="s">
        <v>3</v>
      </c>
      <c r="C32" s="18" t="s">
        <v>35</v>
      </c>
      <c r="D32" s="18" t="s">
        <v>138</v>
      </c>
      <c r="E32" s="18" t="s">
        <v>89</v>
      </c>
      <c r="F32" s="19">
        <v>1400</v>
      </c>
      <c r="G32" s="19"/>
      <c r="H32" s="15">
        <v>1400</v>
      </c>
      <c r="I32" s="15"/>
      <c r="J32" s="10">
        <f>SUM(H32/F32*100)</f>
        <v>100</v>
      </c>
      <c r="K32" s="10"/>
    </row>
    <row r="33" spans="1:11" ht="32.25" customHeight="1">
      <c r="A33" s="21" t="s">
        <v>11</v>
      </c>
      <c r="B33" s="12" t="s">
        <v>12</v>
      </c>
      <c r="C33" s="12" t="s">
        <v>13</v>
      </c>
      <c r="D33" s="12"/>
      <c r="E33" s="12"/>
      <c r="F33" s="14">
        <f>SUM(F34)</f>
        <v>604</v>
      </c>
      <c r="G33" s="14"/>
      <c r="H33" s="14">
        <f>SUM(H34)</f>
        <v>602</v>
      </c>
      <c r="I33" s="15"/>
      <c r="J33" s="16">
        <f aca="true" t="shared" si="1" ref="J33:J38">SUM(H33/F33*100)</f>
        <v>99.66887417218543</v>
      </c>
      <c r="K33" s="10"/>
    </row>
    <row r="34" spans="1:11" ht="31.5" customHeight="1">
      <c r="A34" s="22" t="s">
        <v>14</v>
      </c>
      <c r="B34" s="18" t="s">
        <v>3</v>
      </c>
      <c r="C34" s="18" t="s">
        <v>13</v>
      </c>
      <c r="D34" s="18" t="s">
        <v>15</v>
      </c>
      <c r="E34" s="18"/>
      <c r="F34" s="19">
        <f>SUM(F35)</f>
        <v>604</v>
      </c>
      <c r="G34" s="19"/>
      <c r="H34" s="19">
        <f>SUM(H35)</f>
        <v>602</v>
      </c>
      <c r="I34" s="15"/>
      <c r="J34" s="10">
        <f t="shared" si="1"/>
        <v>99.66887417218543</v>
      </c>
      <c r="K34" s="10"/>
    </row>
    <row r="35" spans="1:11" ht="18" customHeight="1">
      <c r="A35" s="22" t="s">
        <v>16</v>
      </c>
      <c r="B35" s="18" t="s">
        <v>3</v>
      </c>
      <c r="C35" s="18" t="s">
        <v>13</v>
      </c>
      <c r="D35" s="18" t="s">
        <v>15</v>
      </c>
      <c r="E35" s="18" t="s">
        <v>17</v>
      </c>
      <c r="F35" s="19">
        <v>604</v>
      </c>
      <c r="G35" s="19"/>
      <c r="H35" s="15">
        <v>602</v>
      </c>
      <c r="I35" s="15"/>
      <c r="J35" s="10">
        <f t="shared" si="1"/>
        <v>99.66887417218543</v>
      </c>
      <c r="K35" s="10"/>
    </row>
    <row r="36" spans="1:11" ht="17.25" customHeight="1">
      <c r="A36" s="21" t="s">
        <v>18</v>
      </c>
      <c r="B36" s="12" t="s">
        <v>3</v>
      </c>
      <c r="C36" s="12" t="s">
        <v>19</v>
      </c>
      <c r="D36" s="12"/>
      <c r="E36" s="12"/>
      <c r="F36" s="14">
        <f aca="true" t="shared" si="2" ref="F36:H37">SUM(F37)</f>
        <v>1000</v>
      </c>
      <c r="G36" s="14">
        <f t="shared" si="2"/>
        <v>0</v>
      </c>
      <c r="H36" s="14">
        <f t="shared" si="2"/>
        <v>966</v>
      </c>
      <c r="I36" s="15"/>
      <c r="J36" s="16">
        <f t="shared" si="1"/>
        <v>96.6</v>
      </c>
      <c r="K36" s="10"/>
    </row>
    <row r="37" spans="1:11" ht="15.75" customHeight="1">
      <c r="A37" s="22" t="s">
        <v>18</v>
      </c>
      <c r="B37" s="18" t="s">
        <v>3</v>
      </c>
      <c r="C37" s="18" t="s">
        <v>19</v>
      </c>
      <c r="D37" s="18" t="s">
        <v>20</v>
      </c>
      <c r="E37" s="18"/>
      <c r="F37" s="19">
        <f t="shared" si="2"/>
        <v>1000</v>
      </c>
      <c r="G37" s="19">
        <f t="shared" si="2"/>
        <v>0</v>
      </c>
      <c r="H37" s="19">
        <f t="shared" si="2"/>
        <v>966</v>
      </c>
      <c r="I37" s="15"/>
      <c r="J37" s="10">
        <f t="shared" si="1"/>
        <v>96.6</v>
      </c>
      <c r="K37" s="10"/>
    </row>
    <row r="38" spans="1:11" ht="17.25" customHeight="1">
      <c r="A38" s="22" t="s">
        <v>91</v>
      </c>
      <c r="B38" s="18" t="s">
        <v>3</v>
      </c>
      <c r="C38" s="18" t="s">
        <v>19</v>
      </c>
      <c r="D38" s="18" t="s">
        <v>20</v>
      </c>
      <c r="E38" s="18" t="s">
        <v>90</v>
      </c>
      <c r="F38" s="19">
        <v>1000</v>
      </c>
      <c r="G38" s="19"/>
      <c r="H38" s="15">
        <v>966</v>
      </c>
      <c r="I38" s="15"/>
      <c r="J38" s="10">
        <f t="shared" si="1"/>
        <v>96.6</v>
      </c>
      <c r="K38" s="10"/>
    </row>
    <row r="39" spans="1:11" ht="16.5" customHeight="1">
      <c r="A39" s="21" t="s">
        <v>127</v>
      </c>
      <c r="B39" s="12" t="s">
        <v>3</v>
      </c>
      <c r="C39" s="12" t="s">
        <v>32</v>
      </c>
      <c r="D39" s="12"/>
      <c r="E39" s="12"/>
      <c r="F39" s="14">
        <f>SUM(F42+F46+F55+F49+F53+F44+F40+F51)</f>
        <v>26684.200000000004</v>
      </c>
      <c r="G39" s="14">
        <f>SUM(G42+G46+G55+G49+G53+G44+G40+G51)</f>
        <v>1386.3</v>
      </c>
      <c r="H39" s="14">
        <f>SUM(H42+H46+H55+H49+H53+H44+H40+H51)</f>
        <v>25594.5</v>
      </c>
      <c r="I39" s="14">
        <f>SUM(I42+I46+I55+I49+I53+I44+I40+I51)</f>
        <v>1147.5</v>
      </c>
      <c r="J39" s="16">
        <f aca="true" t="shared" si="3" ref="J39:K45">SUM(H39/F39*100)</f>
        <v>95.91631002615777</v>
      </c>
      <c r="K39" s="16">
        <f t="shared" si="3"/>
        <v>82.77429127894396</v>
      </c>
    </row>
    <row r="40" spans="1:11" ht="37.5" customHeight="1">
      <c r="A40" s="22" t="s">
        <v>171</v>
      </c>
      <c r="B40" s="18" t="s">
        <v>3</v>
      </c>
      <c r="C40" s="18" t="s">
        <v>32</v>
      </c>
      <c r="D40" s="18" t="s">
        <v>172</v>
      </c>
      <c r="E40" s="18"/>
      <c r="F40" s="19">
        <v>201.9</v>
      </c>
      <c r="G40" s="19">
        <v>201.9</v>
      </c>
      <c r="H40" s="19"/>
      <c r="I40" s="19"/>
      <c r="J40" s="10"/>
      <c r="K40" s="10"/>
    </row>
    <row r="41" spans="1:11" ht="67.5" customHeight="1">
      <c r="A41" s="22" t="s">
        <v>72</v>
      </c>
      <c r="B41" s="18" t="s">
        <v>3</v>
      </c>
      <c r="C41" s="18" t="s">
        <v>32</v>
      </c>
      <c r="D41" s="18" t="s">
        <v>172</v>
      </c>
      <c r="E41" s="18" t="s">
        <v>21</v>
      </c>
      <c r="F41" s="19">
        <v>201.9</v>
      </c>
      <c r="G41" s="19">
        <v>201.9</v>
      </c>
      <c r="H41" s="19"/>
      <c r="I41" s="19"/>
      <c r="J41" s="10"/>
      <c r="K41" s="10"/>
    </row>
    <row r="42" spans="1:11" ht="81" customHeight="1">
      <c r="A42" s="17" t="s">
        <v>98</v>
      </c>
      <c r="B42" s="18" t="s">
        <v>3</v>
      </c>
      <c r="C42" s="18" t="s">
        <v>32</v>
      </c>
      <c r="D42" s="18" t="s">
        <v>5</v>
      </c>
      <c r="E42" s="18"/>
      <c r="F42" s="19">
        <f>SUM(F43)</f>
        <v>11687</v>
      </c>
      <c r="G42" s="19"/>
      <c r="H42" s="19">
        <f>SUM(H43)</f>
        <v>11659</v>
      </c>
      <c r="I42" s="19"/>
      <c r="J42" s="10">
        <f t="shared" si="3"/>
        <v>99.7604175579704</v>
      </c>
      <c r="K42" s="10"/>
    </row>
    <row r="43" spans="1:11" ht="33.75" customHeight="1">
      <c r="A43" s="17" t="s">
        <v>88</v>
      </c>
      <c r="B43" s="18" t="s">
        <v>3</v>
      </c>
      <c r="C43" s="18" t="s">
        <v>32</v>
      </c>
      <c r="D43" s="18" t="s">
        <v>5</v>
      </c>
      <c r="E43" s="18" t="s">
        <v>89</v>
      </c>
      <c r="F43" s="19">
        <v>11687</v>
      </c>
      <c r="G43" s="19"/>
      <c r="H43" s="15">
        <v>11659</v>
      </c>
      <c r="I43" s="15"/>
      <c r="J43" s="10">
        <f t="shared" si="3"/>
        <v>99.7604175579704</v>
      </c>
      <c r="K43" s="10"/>
    </row>
    <row r="44" spans="1:11" ht="33.75" customHeight="1">
      <c r="A44" s="17" t="s">
        <v>169</v>
      </c>
      <c r="B44" s="18" t="s">
        <v>3</v>
      </c>
      <c r="C44" s="18" t="s">
        <v>32</v>
      </c>
      <c r="D44" s="18" t="s">
        <v>20</v>
      </c>
      <c r="E44" s="18"/>
      <c r="F44" s="19">
        <f>SUM(F45)</f>
        <v>491.9</v>
      </c>
      <c r="G44" s="19">
        <f>SUM(G45)</f>
        <v>491.9</v>
      </c>
      <c r="H44" s="19">
        <f>SUM(H45)</f>
        <v>491.9</v>
      </c>
      <c r="I44" s="19">
        <f>SUM(I45)</f>
        <v>491.9</v>
      </c>
      <c r="J44" s="10">
        <f t="shared" si="3"/>
        <v>100</v>
      </c>
      <c r="K44" s="10">
        <f t="shared" si="3"/>
        <v>100</v>
      </c>
    </row>
    <row r="45" spans="1:11" ht="64.5" customHeight="1">
      <c r="A45" s="22" t="s">
        <v>72</v>
      </c>
      <c r="B45" s="18" t="s">
        <v>3</v>
      </c>
      <c r="C45" s="18" t="s">
        <v>32</v>
      </c>
      <c r="D45" s="18" t="s">
        <v>20</v>
      </c>
      <c r="E45" s="18" t="s">
        <v>21</v>
      </c>
      <c r="F45" s="19">
        <v>491.9</v>
      </c>
      <c r="G45" s="19">
        <v>491.9</v>
      </c>
      <c r="H45" s="15">
        <v>491.9</v>
      </c>
      <c r="I45" s="15">
        <v>491.9</v>
      </c>
      <c r="J45" s="10">
        <f t="shared" si="3"/>
        <v>100</v>
      </c>
      <c r="K45" s="10">
        <f t="shared" si="3"/>
        <v>100</v>
      </c>
    </row>
    <row r="46" spans="1:11" ht="63" customHeight="1">
      <c r="A46" s="22" t="s">
        <v>100</v>
      </c>
      <c r="B46" s="18" t="s">
        <v>3</v>
      </c>
      <c r="C46" s="18" t="s">
        <v>32</v>
      </c>
      <c r="D46" s="18" t="s">
        <v>33</v>
      </c>
      <c r="E46" s="18"/>
      <c r="F46" s="19">
        <f>SUM(F48+F47)</f>
        <v>8843</v>
      </c>
      <c r="G46" s="19"/>
      <c r="H46" s="19">
        <f>SUM(H48+H47)</f>
        <v>8077</v>
      </c>
      <c r="I46" s="15"/>
      <c r="J46" s="10">
        <f>SUM(H46/F46*100)</f>
        <v>91.33778129594029</v>
      </c>
      <c r="K46" s="10"/>
    </row>
    <row r="47" spans="1:11" ht="35.25" customHeight="1">
      <c r="A47" s="22" t="s">
        <v>6</v>
      </c>
      <c r="B47" s="18" t="s">
        <v>3</v>
      </c>
      <c r="C47" s="18" t="s">
        <v>32</v>
      </c>
      <c r="D47" s="18" t="s">
        <v>33</v>
      </c>
      <c r="E47" s="18" t="s">
        <v>7</v>
      </c>
      <c r="F47" s="19">
        <v>3577</v>
      </c>
      <c r="G47" s="19"/>
      <c r="H47" s="19">
        <v>3575</v>
      </c>
      <c r="I47" s="15"/>
      <c r="J47" s="10">
        <f>SUM(H47/F47*100)</f>
        <v>99.94408722393067</v>
      </c>
      <c r="K47" s="10"/>
    </row>
    <row r="48" spans="1:11" ht="63.75" customHeight="1">
      <c r="A48" s="22" t="s">
        <v>72</v>
      </c>
      <c r="B48" s="18" t="s">
        <v>3</v>
      </c>
      <c r="C48" s="18" t="s">
        <v>32</v>
      </c>
      <c r="D48" s="18" t="s">
        <v>33</v>
      </c>
      <c r="E48" s="18" t="s">
        <v>21</v>
      </c>
      <c r="F48" s="19">
        <v>5266</v>
      </c>
      <c r="G48" s="19"/>
      <c r="H48" s="15">
        <v>4502</v>
      </c>
      <c r="I48" s="15"/>
      <c r="J48" s="10">
        <f>SUM(H48/F48*100)</f>
        <v>85.49183440941891</v>
      </c>
      <c r="K48" s="10"/>
    </row>
    <row r="49" spans="1:11" ht="50.25" customHeight="1">
      <c r="A49" s="22" t="s">
        <v>119</v>
      </c>
      <c r="B49" s="18" t="s">
        <v>3</v>
      </c>
      <c r="C49" s="18" t="s">
        <v>32</v>
      </c>
      <c r="D49" s="18" t="s">
        <v>120</v>
      </c>
      <c r="E49" s="18"/>
      <c r="F49" s="19">
        <f>SUM(F50)</f>
        <v>4678</v>
      </c>
      <c r="G49" s="19"/>
      <c r="H49" s="19">
        <f>SUM(H50)</f>
        <v>4677</v>
      </c>
      <c r="I49" s="15"/>
      <c r="J49" s="10">
        <f aca="true" t="shared" si="4" ref="J49:K54">SUM(H49/F49*100)</f>
        <v>99.97862334330911</v>
      </c>
      <c r="K49" s="10"/>
    </row>
    <row r="50" spans="1:11" ht="34.5" customHeight="1">
      <c r="A50" s="22" t="s">
        <v>139</v>
      </c>
      <c r="B50" s="18" t="s">
        <v>3</v>
      </c>
      <c r="C50" s="18" t="s">
        <v>32</v>
      </c>
      <c r="D50" s="18" t="s">
        <v>120</v>
      </c>
      <c r="E50" s="18" t="s">
        <v>140</v>
      </c>
      <c r="F50" s="19">
        <v>4678</v>
      </c>
      <c r="G50" s="19"/>
      <c r="H50" s="15">
        <v>4677</v>
      </c>
      <c r="I50" s="15"/>
      <c r="J50" s="10">
        <f t="shared" si="4"/>
        <v>99.97862334330911</v>
      </c>
      <c r="K50" s="10"/>
    </row>
    <row r="51" spans="1:11" ht="34.5" customHeight="1">
      <c r="A51" s="22" t="s">
        <v>173</v>
      </c>
      <c r="B51" s="18" t="s">
        <v>3</v>
      </c>
      <c r="C51" s="18" t="s">
        <v>32</v>
      </c>
      <c r="D51" s="18" t="s">
        <v>65</v>
      </c>
      <c r="E51" s="18"/>
      <c r="F51" s="19">
        <v>354.4</v>
      </c>
      <c r="G51" s="19">
        <v>354.5</v>
      </c>
      <c r="H51" s="15">
        <v>317.6</v>
      </c>
      <c r="I51" s="15">
        <v>317.6</v>
      </c>
      <c r="J51" s="10">
        <f t="shared" si="4"/>
        <v>89.61625282167044</v>
      </c>
      <c r="K51" s="10">
        <f t="shared" si="4"/>
        <v>89.59097320169253</v>
      </c>
    </row>
    <row r="52" spans="1:11" ht="67.5" customHeight="1">
      <c r="A52" s="22" t="s">
        <v>72</v>
      </c>
      <c r="B52" s="18" t="s">
        <v>3</v>
      </c>
      <c r="C52" s="18" t="s">
        <v>32</v>
      </c>
      <c r="D52" s="18" t="s">
        <v>65</v>
      </c>
      <c r="E52" s="18" t="s">
        <v>21</v>
      </c>
      <c r="F52" s="19">
        <v>354.4</v>
      </c>
      <c r="G52" s="19">
        <v>354.4</v>
      </c>
      <c r="H52" s="15">
        <v>317.6</v>
      </c>
      <c r="I52" s="15">
        <v>317.6</v>
      </c>
      <c r="J52" s="10">
        <f t="shared" si="4"/>
        <v>89.61625282167044</v>
      </c>
      <c r="K52" s="10">
        <f t="shared" si="4"/>
        <v>89.61625282167044</v>
      </c>
    </row>
    <row r="53" spans="1:11" ht="48.75" customHeight="1">
      <c r="A53" s="17" t="s">
        <v>150</v>
      </c>
      <c r="B53" s="18" t="s">
        <v>3</v>
      </c>
      <c r="C53" s="18" t="s">
        <v>32</v>
      </c>
      <c r="D53" s="18" t="s">
        <v>151</v>
      </c>
      <c r="E53" s="18"/>
      <c r="F53" s="19">
        <f>SUM(F54)</f>
        <v>338</v>
      </c>
      <c r="G53" s="19">
        <f>SUM(G54)</f>
        <v>338</v>
      </c>
      <c r="H53" s="19">
        <v>338</v>
      </c>
      <c r="I53" s="19">
        <f>SUM(I54)</f>
        <v>338</v>
      </c>
      <c r="J53" s="10">
        <f t="shared" si="4"/>
        <v>100</v>
      </c>
      <c r="K53" s="10">
        <f t="shared" si="4"/>
        <v>100</v>
      </c>
    </row>
    <row r="54" spans="1:11" ht="34.5" customHeight="1">
      <c r="A54" s="17" t="s">
        <v>88</v>
      </c>
      <c r="B54" s="18" t="s">
        <v>3</v>
      </c>
      <c r="C54" s="18" t="s">
        <v>32</v>
      </c>
      <c r="D54" s="18" t="s">
        <v>151</v>
      </c>
      <c r="E54" s="18" t="s">
        <v>89</v>
      </c>
      <c r="F54" s="19">
        <v>338</v>
      </c>
      <c r="G54" s="19">
        <v>338</v>
      </c>
      <c r="H54" s="15">
        <v>338</v>
      </c>
      <c r="I54" s="15">
        <v>338</v>
      </c>
      <c r="J54" s="10">
        <f t="shared" si="4"/>
        <v>100</v>
      </c>
      <c r="K54" s="10">
        <f t="shared" si="4"/>
        <v>100</v>
      </c>
    </row>
    <row r="55" spans="1:11" ht="33.75" customHeight="1">
      <c r="A55" s="22" t="s">
        <v>66</v>
      </c>
      <c r="B55" s="18" t="s">
        <v>3</v>
      </c>
      <c r="C55" s="18" t="s">
        <v>32</v>
      </c>
      <c r="D55" s="18" t="s">
        <v>80</v>
      </c>
      <c r="E55" s="18"/>
      <c r="F55" s="19">
        <f>SUM(F56)</f>
        <v>90</v>
      </c>
      <c r="G55" s="19"/>
      <c r="H55" s="19">
        <f>SUM(H56)</f>
        <v>34</v>
      </c>
      <c r="I55" s="15"/>
      <c r="J55" s="10">
        <f aca="true" t="shared" si="5" ref="J55:K61">SUM(H55/F55*100)</f>
        <v>37.77777777777778</v>
      </c>
      <c r="K55" s="10"/>
    </row>
    <row r="56" spans="1:11" ht="63.75" customHeight="1">
      <c r="A56" s="22" t="s">
        <v>72</v>
      </c>
      <c r="B56" s="18" t="s">
        <v>3</v>
      </c>
      <c r="C56" s="18" t="s">
        <v>32</v>
      </c>
      <c r="D56" s="18" t="s">
        <v>80</v>
      </c>
      <c r="E56" s="18" t="s">
        <v>21</v>
      </c>
      <c r="F56" s="19">
        <v>90</v>
      </c>
      <c r="G56" s="19"/>
      <c r="H56" s="15">
        <v>34</v>
      </c>
      <c r="I56" s="15"/>
      <c r="J56" s="10">
        <f t="shared" si="5"/>
        <v>37.77777777777778</v>
      </c>
      <c r="K56" s="10"/>
    </row>
    <row r="57" spans="1:11" ht="17.25" customHeight="1">
      <c r="A57" s="23" t="s">
        <v>108</v>
      </c>
      <c r="B57" s="24" t="s">
        <v>9</v>
      </c>
      <c r="C57" s="24" t="s">
        <v>111</v>
      </c>
      <c r="D57" s="24"/>
      <c r="E57" s="24"/>
      <c r="F57" s="9">
        <f>SUM(F58+F61)</f>
        <v>5488.3</v>
      </c>
      <c r="G57" s="9">
        <f>SUM(G58+G61)</f>
        <v>2178.3</v>
      </c>
      <c r="H57" s="9">
        <f>SUM(H58+H61)</f>
        <v>5488.3</v>
      </c>
      <c r="I57" s="9">
        <f>SUM(I58+I61)</f>
        <v>2178.3</v>
      </c>
      <c r="J57" s="25">
        <f t="shared" si="5"/>
        <v>100</v>
      </c>
      <c r="K57" s="25">
        <f t="shared" si="5"/>
        <v>100</v>
      </c>
    </row>
    <row r="58" spans="1:11" ht="18" customHeight="1">
      <c r="A58" s="11" t="s">
        <v>67</v>
      </c>
      <c r="B58" s="12" t="s">
        <v>9</v>
      </c>
      <c r="C58" s="12" t="s">
        <v>49</v>
      </c>
      <c r="D58" s="12"/>
      <c r="E58" s="12"/>
      <c r="F58" s="14">
        <f>SUM(F59)</f>
        <v>2810</v>
      </c>
      <c r="G58" s="14"/>
      <c r="H58" s="14">
        <f>SUM(H59)</f>
        <v>2810</v>
      </c>
      <c r="I58" s="15"/>
      <c r="J58" s="16">
        <f t="shared" si="5"/>
        <v>100</v>
      </c>
      <c r="K58" s="15"/>
    </row>
    <row r="59" spans="1:11" ht="15.75" customHeight="1">
      <c r="A59" s="17" t="s">
        <v>85</v>
      </c>
      <c r="B59" s="18" t="s">
        <v>9</v>
      </c>
      <c r="C59" s="18" t="s">
        <v>49</v>
      </c>
      <c r="D59" s="18" t="s">
        <v>86</v>
      </c>
      <c r="E59" s="18"/>
      <c r="F59" s="19">
        <f>SUM(F60)</f>
        <v>2810</v>
      </c>
      <c r="G59" s="19"/>
      <c r="H59" s="19">
        <f>SUM(H60)</f>
        <v>2810</v>
      </c>
      <c r="I59" s="15"/>
      <c r="J59" s="10">
        <f t="shared" si="5"/>
        <v>100</v>
      </c>
      <c r="K59" s="15"/>
    </row>
    <row r="60" spans="1:11" ht="97.5" customHeight="1">
      <c r="A60" s="17" t="s">
        <v>183</v>
      </c>
      <c r="B60" s="18" t="s">
        <v>9</v>
      </c>
      <c r="C60" s="18" t="s">
        <v>49</v>
      </c>
      <c r="D60" s="18" t="s">
        <v>86</v>
      </c>
      <c r="E60" s="18" t="s">
        <v>26</v>
      </c>
      <c r="F60" s="19">
        <v>2810</v>
      </c>
      <c r="G60" s="19"/>
      <c r="H60" s="15">
        <v>2810</v>
      </c>
      <c r="I60" s="15"/>
      <c r="J60" s="10">
        <f t="shared" si="5"/>
        <v>100</v>
      </c>
      <c r="K60" s="15"/>
    </row>
    <row r="61" spans="1:11" ht="35.25" customHeight="1">
      <c r="A61" s="21" t="s">
        <v>84</v>
      </c>
      <c r="B61" s="12" t="s">
        <v>9</v>
      </c>
      <c r="C61" s="12" t="s">
        <v>19</v>
      </c>
      <c r="D61" s="12"/>
      <c r="E61" s="12"/>
      <c r="F61" s="14">
        <f>SUM(F68+F62+F66+F64)</f>
        <v>2678.3</v>
      </c>
      <c r="G61" s="14">
        <f>SUM(G68+G62+G66+G64)</f>
        <v>2178.3</v>
      </c>
      <c r="H61" s="14">
        <f>SUM(H68+H62+H66+H64)</f>
        <v>2678.3</v>
      </c>
      <c r="I61" s="14">
        <f>SUM(I68+I62+I66+I64)</f>
        <v>2178.3</v>
      </c>
      <c r="J61" s="16">
        <f t="shared" si="5"/>
        <v>100</v>
      </c>
      <c r="K61" s="16">
        <f t="shared" si="5"/>
        <v>100</v>
      </c>
    </row>
    <row r="62" spans="1:11" ht="35.25" customHeight="1">
      <c r="A62" s="22" t="s">
        <v>141</v>
      </c>
      <c r="B62" s="18" t="s">
        <v>9</v>
      </c>
      <c r="C62" s="18" t="s">
        <v>19</v>
      </c>
      <c r="D62" s="18" t="s">
        <v>142</v>
      </c>
      <c r="E62" s="18"/>
      <c r="F62" s="19">
        <f>SUM(F63)</f>
        <v>700</v>
      </c>
      <c r="G62" s="19">
        <f>SUM(G63)</f>
        <v>700</v>
      </c>
      <c r="H62" s="19">
        <f>SUM(H63)</f>
        <v>700</v>
      </c>
      <c r="I62" s="19">
        <f>SUM(I63)</f>
        <v>700</v>
      </c>
      <c r="J62" s="10">
        <f aca="true" t="shared" si="6" ref="J62:K82">SUM(H62/F62*100)</f>
        <v>100</v>
      </c>
      <c r="K62" s="10">
        <f t="shared" si="6"/>
        <v>100</v>
      </c>
    </row>
    <row r="63" spans="1:11" ht="64.5" customHeight="1">
      <c r="A63" s="22" t="s">
        <v>72</v>
      </c>
      <c r="B63" s="18" t="s">
        <v>9</v>
      </c>
      <c r="C63" s="18" t="s">
        <v>19</v>
      </c>
      <c r="D63" s="18" t="s">
        <v>142</v>
      </c>
      <c r="E63" s="18" t="s">
        <v>143</v>
      </c>
      <c r="F63" s="19">
        <v>700</v>
      </c>
      <c r="G63" s="19">
        <v>700</v>
      </c>
      <c r="H63" s="15">
        <v>700</v>
      </c>
      <c r="I63" s="15">
        <v>700</v>
      </c>
      <c r="J63" s="10">
        <f t="shared" si="6"/>
        <v>100</v>
      </c>
      <c r="K63" s="10">
        <f t="shared" si="6"/>
        <v>100</v>
      </c>
    </row>
    <row r="64" spans="1:11" ht="31.5" customHeight="1">
      <c r="A64" s="22" t="s">
        <v>174</v>
      </c>
      <c r="B64" s="18" t="s">
        <v>9</v>
      </c>
      <c r="C64" s="18" t="s">
        <v>19</v>
      </c>
      <c r="D64" s="18" t="s">
        <v>175</v>
      </c>
      <c r="E64" s="18"/>
      <c r="F64" s="19">
        <v>857.4</v>
      </c>
      <c r="G64" s="19">
        <v>857.4</v>
      </c>
      <c r="H64" s="19">
        <v>857.4</v>
      </c>
      <c r="I64" s="19">
        <v>857.4</v>
      </c>
      <c r="J64" s="10">
        <f t="shared" si="6"/>
        <v>100</v>
      </c>
      <c r="K64" s="10">
        <f t="shared" si="6"/>
        <v>100</v>
      </c>
    </row>
    <row r="65" spans="1:11" ht="64.5" customHeight="1">
      <c r="A65" s="22" t="s">
        <v>72</v>
      </c>
      <c r="B65" s="18" t="s">
        <v>9</v>
      </c>
      <c r="C65" s="18" t="s">
        <v>19</v>
      </c>
      <c r="D65" s="18" t="s">
        <v>175</v>
      </c>
      <c r="E65" s="18" t="s">
        <v>21</v>
      </c>
      <c r="F65" s="19">
        <v>857.4</v>
      </c>
      <c r="G65" s="19">
        <v>857.4</v>
      </c>
      <c r="H65" s="19">
        <v>857.4</v>
      </c>
      <c r="I65" s="19">
        <v>857.4</v>
      </c>
      <c r="J65" s="10">
        <f t="shared" si="6"/>
        <v>100</v>
      </c>
      <c r="K65" s="10">
        <f t="shared" si="6"/>
        <v>100</v>
      </c>
    </row>
    <row r="66" spans="1:11" ht="20.25" customHeight="1">
      <c r="A66" s="22" t="s">
        <v>93</v>
      </c>
      <c r="B66" s="18" t="s">
        <v>9</v>
      </c>
      <c r="C66" s="18" t="s">
        <v>19</v>
      </c>
      <c r="D66" s="18" t="s">
        <v>94</v>
      </c>
      <c r="E66" s="18"/>
      <c r="F66" s="19">
        <f>SUM(F67)</f>
        <v>620.9</v>
      </c>
      <c r="G66" s="19">
        <f>SUM(G67)</f>
        <v>620.9</v>
      </c>
      <c r="H66" s="19">
        <f>SUM(H67)</f>
        <v>620.9</v>
      </c>
      <c r="I66" s="19">
        <f>SUM(I67)</f>
        <v>620.9</v>
      </c>
      <c r="J66" s="10">
        <f>SUM(H66/F66*100)</f>
        <v>100</v>
      </c>
      <c r="K66" s="10">
        <f>SUM(I66/G66*100)</f>
        <v>100</v>
      </c>
    </row>
    <row r="67" spans="1:11" ht="64.5" customHeight="1">
      <c r="A67" s="22" t="s">
        <v>72</v>
      </c>
      <c r="B67" s="18" t="s">
        <v>9</v>
      </c>
      <c r="C67" s="18" t="s">
        <v>19</v>
      </c>
      <c r="D67" s="18" t="s">
        <v>94</v>
      </c>
      <c r="E67" s="18" t="s">
        <v>21</v>
      </c>
      <c r="F67" s="19">
        <v>620.9</v>
      </c>
      <c r="G67" s="19">
        <v>620.9</v>
      </c>
      <c r="H67" s="15">
        <v>620.9</v>
      </c>
      <c r="I67" s="15">
        <v>620.9</v>
      </c>
      <c r="J67" s="10">
        <f>SUM(H67/F67*100)</f>
        <v>100</v>
      </c>
      <c r="K67" s="10">
        <f>SUM(I67/G67*100)</f>
        <v>100</v>
      </c>
    </row>
    <row r="68" spans="1:11" ht="33" customHeight="1">
      <c r="A68" s="22" t="s">
        <v>66</v>
      </c>
      <c r="B68" s="18" t="s">
        <v>9</v>
      </c>
      <c r="C68" s="18" t="s">
        <v>19</v>
      </c>
      <c r="D68" s="18" t="s">
        <v>80</v>
      </c>
      <c r="E68" s="18"/>
      <c r="F68" s="19">
        <f>SUM(F69)</f>
        <v>500</v>
      </c>
      <c r="G68" s="19"/>
      <c r="H68" s="19">
        <f>SUM(H69)</f>
        <v>500</v>
      </c>
      <c r="I68" s="15"/>
      <c r="J68" s="10">
        <f t="shared" si="6"/>
        <v>100</v>
      </c>
      <c r="K68" s="15"/>
    </row>
    <row r="69" spans="1:11" ht="63.75" customHeight="1">
      <c r="A69" s="22" t="s">
        <v>72</v>
      </c>
      <c r="B69" s="18" t="s">
        <v>9</v>
      </c>
      <c r="C69" s="18" t="s">
        <v>19</v>
      </c>
      <c r="D69" s="18" t="s">
        <v>80</v>
      </c>
      <c r="E69" s="18" t="s">
        <v>21</v>
      </c>
      <c r="F69" s="19">
        <v>500</v>
      </c>
      <c r="G69" s="19"/>
      <c r="H69" s="15">
        <v>500</v>
      </c>
      <c r="I69" s="15"/>
      <c r="J69" s="10">
        <f t="shared" si="6"/>
        <v>100</v>
      </c>
      <c r="K69" s="15"/>
    </row>
    <row r="70" spans="1:11" ht="17.25" customHeight="1">
      <c r="A70" s="23" t="s">
        <v>109</v>
      </c>
      <c r="B70" s="24" t="s">
        <v>22</v>
      </c>
      <c r="C70" s="24" t="s">
        <v>111</v>
      </c>
      <c r="D70" s="18"/>
      <c r="E70" s="18"/>
      <c r="F70" s="9">
        <f>SUM(F71+F83+F93+F105)</f>
        <v>195684.5</v>
      </c>
      <c r="G70" s="9">
        <f>SUM(G71+G83+G93+G105)</f>
        <v>140944.80000000002</v>
      </c>
      <c r="H70" s="9">
        <f>SUM(H71+H83+H93+H105)</f>
        <v>187212.90000000002</v>
      </c>
      <c r="I70" s="9">
        <f>SUM(I71+I83+I93+I105)</f>
        <v>133252.7</v>
      </c>
      <c r="J70" s="25">
        <f t="shared" si="6"/>
        <v>95.67078639340369</v>
      </c>
      <c r="K70" s="25">
        <f>SUM(I70/G70*100)</f>
        <v>94.54247336545937</v>
      </c>
    </row>
    <row r="71" spans="1:11" ht="18.75" customHeight="1">
      <c r="A71" s="11" t="s">
        <v>69</v>
      </c>
      <c r="B71" s="12" t="s">
        <v>22</v>
      </c>
      <c r="C71" s="12" t="s">
        <v>3</v>
      </c>
      <c r="D71" s="12"/>
      <c r="E71" s="12"/>
      <c r="F71" s="14">
        <f>SUM(F72+F75+F77+F79+F81)</f>
        <v>108221.5</v>
      </c>
      <c r="G71" s="14">
        <f>SUM(G72+G75+G77+G79+G81)</f>
        <v>98213.1</v>
      </c>
      <c r="H71" s="14">
        <f>SUM(H72+H75+H77+H79+H81)</f>
        <v>102916.30000000002</v>
      </c>
      <c r="I71" s="14">
        <f>SUM(I72+I75+I77+I79+I81)</f>
        <v>93390.30000000002</v>
      </c>
      <c r="J71" s="16">
        <f t="shared" si="6"/>
        <v>95.09783176171095</v>
      </c>
      <c r="K71" s="16">
        <f>SUM(I71/G71*100)</f>
        <v>95.08945344358341</v>
      </c>
    </row>
    <row r="72" spans="1:11" ht="19.5" customHeight="1">
      <c r="A72" s="17" t="s">
        <v>68</v>
      </c>
      <c r="B72" s="18" t="s">
        <v>22</v>
      </c>
      <c r="C72" s="18" t="s">
        <v>3</v>
      </c>
      <c r="D72" s="18" t="s">
        <v>70</v>
      </c>
      <c r="E72" s="18"/>
      <c r="F72" s="19">
        <f>SUM(F74+F73)</f>
        <v>6674</v>
      </c>
      <c r="G72" s="19"/>
      <c r="H72" s="19">
        <f>SUM(H74+H73)</f>
        <v>6284</v>
      </c>
      <c r="I72" s="19"/>
      <c r="J72" s="10">
        <f t="shared" si="6"/>
        <v>94.1564279292778</v>
      </c>
      <c r="K72" s="15"/>
    </row>
    <row r="73" spans="1:11" ht="64.5" customHeight="1">
      <c r="A73" s="17" t="s">
        <v>72</v>
      </c>
      <c r="B73" s="18" t="s">
        <v>22</v>
      </c>
      <c r="C73" s="18" t="s">
        <v>3</v>
      </c>
      <c r="D73" s="18" t="s">
        <v>70</v>
      </c>
      <c r="E73" s="18" t="s">
        <v>21</v>
      </c>
      <c r="F73" s="19">
        <v>1400</v>
      </c>
      <c r="G73" s="19"/>
      <c r="H73" s="15">
        <v>1155</v>
      </c>
      <c r="I73" s="10"/>
      <c r="J73" s="10">
        <f t="shared" si="6"/>
        <v>82.5</v>
      </c>
      <c r="K73" s="15"/>
    </row>
    <row r="74" spans="1:11" ht="96.75" customHeight="1">
      <c r="A74" s="17" t="s">
        <v>183</v>
      </c>
      <c r="B74" s="18" t="s">
        <v>22</v>
      </c>
      <c r="C74" s="18" t="s">
        <v>3</v>
      </c>
      <c r="D74" s="18" t="s">
        <v>70</v>
      </c>
      <c r="E74" s="18" t="s">
        <v>26</v>
      </c>
      <c r="F74" s="19">
        <v>5274</v>
      </c>
      <c r="G74" s="19"/>
      <c r="H74" s="15">
        <v>5129</v>
      </c>
      <c r="I74" s="15"/>
      <c r="J74" s="10">
        <f t="shared" si="6"/>
        <v>97.25066363291619</v>
      </c>
      <c r="K74" s="15"/>
    </row>
    <row r="75" spans="1:11" ht="66" customHeight="1">
      <c r="A75" s="17" t="s">
        <v>152</v>
      </c>
      <c r="B75" s="18" t="s">
        <v>22</v>
      </c>
      <c r="C75" s="18" t="s">
        <v>3</v>
      </c>
      <c r="D75" s="18" t="s">
        <v>153</v>
      </c>
      <c r="E75" s="18"/>
      <c r="F75" s="19">
        <f>SUM(F76)</f>
        <v>49385.7</v>
      </c>
      <c r="G75" s="19">
        <f>SUM(G76)</f>
        <v>49385.7</v>
      </c>
      <c r="H75" s="19">
        <v>45054.9</v>
      </c>
      <c r="I75" s="19">
        <v>45054.9</v>
      </c>
      <c r="J75" s="10">
        <f t="shared" si="6"/>
        <v>91.2306598873763</v>
      </c>
      <c r="K75" s="10">
        <f aca="true" t="shared" si="7" ref="K75:K82">SUM(I75/G75*100)</f>
        <v>91.2306598873763</v>
      </c>
    </row>
    <row r="76" spans="1:11" ht="95.25" customHeight="1">
      <c r="A76" s="17" t="s">
        <v>183</v>
      </c>
      <c r="B76" s="18" t="s">
        <v>22</v>
      </c>
      <c r="C76" s="18" t="s">
        <v>3</v>
      </c>
      <c r="D76" s="18" t="s">
        <v>153</v>
      </c>
      <c r="E76" s="18" t="s">
        <v>26</v>
      </c>
      <c r="F76" s="19">
        <v>49385.7</v>
      </c>
      <c r="G76" s="19">
        <v>49385.7</v>
      </c>
      <c r="H76" s="15">
        <v>45054.9</v>
      </c>
      <c r="I76" s="15">
        <v>45054.9</v>
      </c>
      <c r="J76" s="10">
        <f t="shared" si="6"/>
        <v>91.2306598873763</v>
      </c>
      <c r="K76" s="10">
        <f t="shared" si="7"/>
        <v>91.2306598873763</v>
      </c>
    </row>
    <row r="77" spans="1:11" ht="53.25" customHeight="1">
      <c r="A77" s="17" t="s">
        <v>154</v>
      </c>
      <c r="B77" s="18" t="s">
        <v>22</v>
      </c>
      <c r="C77" s="18" t="s">
        <v>3</v>
      </c>
      <c r="D77" s="18" t="s">
        <v>159</v>
      </c>
      <c r="E77" s="18"/>
      <c r="F77" s="19">
        <f>SUM(F78)</f>
        <v>6664.4</v>
      </c>
      <c r="G77" s="19">
        <f>SUM(G78)</f>
        <v>5605</v>
      </c>
      <c r="H77" s="19">
        <f>SUM(H78)</f>
        <v>6080</v>
      </c>
      <c r="I77" s="19">
        <f>SUM(I78)</f>
        <v>5113</v>
      </c>
      <c r="J77" s="10">
        <f t="shared" si="6"/>
        <v>91.23101854630575</v>
      </c>
      <c r="K77" s="10">
        <f t="shared" si="7"/>
        <v>91.2221231043711</v>
      </c>
    </row>
    <row r="78" spans="1:11" ht="95.25" customHeight="1">
      <c r="A78" s="17" t="s">
        <v>183</v>
      </c>
      <c r="B78" s="18" t="s">
        <v>22</v>
      </c>
      <c r="C78" s="18" t="s">
        <v>3</v>
      </c>
      <c r="D78" s="18" t="s">
        <v>159</v>
      </c>
      <c r="E78" s="18" t="s">
        <v>26</v>
      </c>
      <c r="F78" s="19">
        <v>6664.4</v>
      </c>
      <c r="G78" s="19">
        <v>5605</v>
      </c>
      <c r="H78" s="15">
        <v>6080</v>
      </c>
      <c r="I78" s="15">
        <v>5113</v>
      </c>
      <c r="J78" s="10">
        <f t="shared" si="6"/>
        <v>91.23101854630575</v>
      </c>
      <c r="K78" s="10">
        <f t="shared" si="7"/>
        <v>91.2221231043711</v>
      </c>
    </row>
    <row r="79" spans="1:11" ht="68.25" customHeight="1">
      <c r="A79" s="17" t="s">
        <v>155</v>
      </c>
      <c r="B79" s="18" t="s">
        <v>22</v>
      </c>
      <c r="C79" s="18" t="s">
        <v>3</v>
      </c>
      <c r="D79" s="18" t="s">
        <v>157</v>
      </c>
      <c r="E79" s="18"/>
      <c r="F79" s="19">
        <f>SUM(F80)</f>
        <v>37812.8</v>
      </c>
      <c r="G79" s="19">
        <f>SUM(G80)</f>
        <v>37812.8</v>
      </c>
      <c r="H79" s="19">
        <f>SUM(H80)</f>
        <v>37812.8</v>
      </c>
      <c r="I79" s="19">
        <f>SUM(I80)</f>
        <v>37812.8</v>
      </c>
      <c r="J79" s="10">
        <f t="shared" si="6"/>
        <v>100</v>
      </c>
      <c r="K79" s="10">
        <f t="shared" si="7"/>
        <v>100</v>
      </c>
    </row>
    <row r="80" spans="1:11" ht="67.5" customHeight="1">
      <c r="A80" s="17" t="s">
        <v>124</v>
      </c>
      <c r="B80" s="18" t="s">
        <v>22</v>
      </c>
      <c r="C80" s="18" t="s">
        <v>3</v>
      </c>
      <c r="D80" s="18" t="s">
        <v>157</v>
      </c>
      <c r="E80" s="18" t="s">
        <v>71</v>
      </c>
      <c r="F80" s="19">
        <v>37812.8</v>
      </c>
      <c r="G80" s="19">
        <v>37812.8</v>
      </c>
      <c r="H80" s="19">
        <v>37812.8</v>
      </c>
      <c r="I80" s="19">
        <v>37812.8</v>
      </c>
      <c r="J80" s="10">
        <f t="shared" si="6"/>
        <v>100</v>
      </c>
      <c r="K80" s="10">
        <f t="shared" si="7"/>
        <v>100</v>
      </c>
    </row>
    <row r="81" spans="1:11" ht="49.5" customHeight="1">
      <c r="A81" s="17" t="s">
        <v>156</v>
      </c>
      <c r="B81" s="18" t="s">
        <v>22</v>
      </c>
      <c r="C81" s="18" t="s">
        <v>3</v>
      </c>
      <c r="D81" s="18" t="s">
        <v>158</v>
      </c>
      <c r="E81" s="18"/>
      <c r="F81" s="19">
        <f>SUM(F82)</f>
        <v>7684.6</v>
      </c>
      <c r="G81" s="19">
        <f>SUM(G82)</f>
        <v>5409.6</v>
      </c>
      <c r="H81" s="19">
        <f>SUM(H82)</f>
        <v>7684.6</v>
      </c>
      <c r="I81" s="19">
        <f>SUM(I82)</f>
        <v>5409.6</v>
      </c>
      <c r="J81" s="10">
        <f t="shared" si="6"/>
        <v>100</v>
      </c>
      <c r="K81" s="10">
        <f t="shared" si="7"/>
        <v>100</v>
      </c>
    </row>
    <row r="82" spans="1:11" ht="68.25" customHeight="1">
      <c r="A82" s="17" t="s">
        <v>124</v>
      </c>
      <c r="B82" s="18" t="s">
        <v>22</v>
      </c>
      <c r="C82" s="18" t="s">
        <v>3</v>
      </c>
      <c r="D82" s="18" t="s">
        <v>158</v>
      </c>
      <c r="E82" s="18" t="s">
        <v>71</v>
      </c>
      <c r="F82" s="19">
        <v>7684.6</v>
      </c>
      <c r="G82" s="19">
        <v>5409.6</v>
      </c>
      <c r="H82" s="15">
        <v>7684.6</v>
      </c>
      <c r="I82" s="15">
        <v>5409.6</v>
      </c>
      <c r="J82" s="10">
        <f t="shared" si="6"/>
        <v>100</v>
      </c>
      <c r="K82" s="10">
        <f t="shared" si="7"/>
        <v>100</v>
      </c>
    </row>
    <row r="83" spans="1:11" ht="18" customHeight="1">
      <c r="A83" s="11" t="s">
        <v>24</v>
      </c>
      <c r="B83" s="12" t="s">
        <v>22</v>
      </c>
      <c r="C83" s="12" t="s">
        <v>8</v>
      </c>
      <c r="D83" s="12"/>
      <c r="E83" s="12"/>
      <c r="F83" s="27">
        <f>SUM(F86+F91+F84+F89)</f>
        <v>27559.8</v>
      </c>
      <c r="G83" s="27">
        <f>SUM(G86+G91+G84+G89)</f>
        <v>24623.8</v>
      </c>
      <c r="H83" s="27">
        <f>SUM(H86+H91+H84+H89)</f>
        <v>24590.5</v>
      </c>
      <c r="I83" s="27">
        <f>SUM(I86+I91+I84+I89)</f>
        <v>21754.5</v>
      </c>
      <c r="J83" s="16">
        <f aca="true" t="shared" si="8" ref="J83:K85">SUM(H83/F83*100)</f>
        <v>89.22597406367245</v>
      </c>
      <c r="K83" s="16">
        <f t="shared" si="8"/>
        <v>88.34745246468863</v>
      </c>
    </row>
    <row r="84" spans="1:11" ht="33" customHeight="1">
      <c r="A84" s="17" t="s">
        <v>169</v>
      </c>
      <c r="B84" s="18" t="s">
        <v>22</v>
      </c>
      <c r="C84" s="18" t="s">
        <v>8</v>
      </c>
      <c r="D84" s="18" t="s">
        <v>20</v>
      </c>
      <c r="E84" s="18"/>
      <c r="F84" s="36">
        <v>12623.8</v>
      </c>
      <c r="G84" s="36">
        <v>12623.8</v>
      </c>
      <c r="H84" s="36">
        <v>12623.8</v>
      </c>
      <c r="I84" s="36">
        <v>12623.8</v>
      </c>
      <c r="J84" s="10">
        <f t="shared" si="8"/>
        <v>100</v>
      </c>
      <c r="K84" s="10">
        <f t="shared" si="8"/>
        <v>100</v>
      </c>
    </row>
    <row r="85" spans="1:11" ht="64.5" customHeight="1">
      <c r="A85" s="17" t="s">
        <v>124</v>
      </c>
      <c r="B85" s="18" t="s">
        <v>22</v>
      </c>
      <c r="C85" s="18" t="s">
        <v>8</v>
      </c>
      <c r="D85" s="18" t="s">
        <v>20</v>
      </c>
      <c r="E85" s="18" t="s">
        <v>71</v>
      </c>
      <c r="F85" s="36">
        <v>12623.8</v>
      </c>
      <c r="G85" s="36">
        <v>12623.8</v>
      </c>
      <c r="H85" s="36">
        <v>12623.8</v>
      </c>
      <c r="I85" s="36">
        <v>12623.8</v>
      </c>
      <c r="J85" s="10">
        <f t="shared" si="8"/>
        <v>100</v>
      </c>
      <c r="K85" s="10">
        <f t="shared" si="8"/>
        <v>100</v>
      </c>
    </row>
    <row r="86" spans="1:11" ht="18" customHeight="1">
      <c r="A86" s="17" t="s">
        <v>99</v>
      </c>
      <c r="B86" s="18" t="s">
        <v>22</v>
      </c>
      <c r="C86" s="18" t="s">
        <v>8</v>
      </c>
      <c r="D86" s="18" t="s">
        <v>63</v>
      </c>
      <c r="E86" s="18"/>
      <c r="F86" s="28">
        <f>SUM(F88+F87)</f>
        <v>2197</v>
      </c>
      <c r="G86" s="28"/>
      <c r="H86" s="28">
        <f>SUM(H88+H87)</f>
        <v>2097</v>
      </c>
      <c r="I86" s="28"/>
      <c r="J86" s="10">
        <f>SUM(H86/F86*100)</f>
        <v>95.44833864360491</v>
      </c>
      <c r="K86" s="10"/>
    </row>
    <row r="87" spans="1:11" ht="63" customHeight="1">
      <c r="A87" s="17" t="s">
        <v>72</v>
      </c>
      <c r="B87" s="18" t="s">
        <v>22</v>
      </c>
      <c r="C87" s="18" t="s">
        <v>8</v>
      </c>
      <c r="D87" s="18" t="s">
        <v>63</v>
      </c>
      <c r="E87" s="18" t="s">
        <v>21</v>
      </c>
      <c r="F87" s="19">
        <v>100</v>
      </c>
      <c r="G87" s="19"/>
      <c r="H87" s="15"/>
      <c r="I87" s="15"/>
      <c r="J87" s="10"/>
      <c r="K87" s="15"/>
    </row>
    <row r="88" spans="1:11" ht="96.75" customHeight="1">
      <c r="A88" s="17" t="s">
        <v>183</v>
      </c>
      <c r="B88" s="18" t="s">
        <v>22</v>
      </c>
      <c r="C88" s="18" t="s">
        <v>8</v>
      </c>
      <c r="D88" s="18" t="s">
        <v>63</v>
      </c>
      <c r="E88" s="18" t="s">
        <v>26</v>
      </c>
      <c r="F88" s="19">
        <v>2097</v>
      </c>
      <c r="G88" s="19"/>
      <c r="H88" s="15">
        <v>2097</v>
      </c>
      <c r="I88" s="15"/>
      <c r="J88" s="10">
        <f>SUM(H88/F88*100)</f>
        <v>100</v>
      </c>
      <c r="K88" s="10"/>
    </row>
    <row r="89" spans="1:11" ht="21" customHeight="1">
      <c r="A89" s="17" t="s">
        <v>93</v>
      </c>
      <c r="B89" s="18" t="s">
        <v>22</v>
      </c>
      <c r="C89" s="18" t="s">
        <v>8</v>
      </c>
      <c r="D89" s="18" t="s">
        <v>94</v>
      </c>
      <c r="E89" s="18"/>
      <c r="F89" s="19">
        <f>SUM(F90)</f>
        <v>12000</v>
      </c>
      <c r="G89" s="19">
        <f>SUM(G90)</f>
        <v>12000</v>
      </c>
      <c r="H89" s="19">
        <f>SUM(H90)</f>
        <v>9130.7</v>
      </c>
      <c r="I89" s="19">
        <f>SUM(I90)</f>
        <v>9130.7</v>
      </c>
      <c r="J89" s="10">
        <f>SUM(H89/F89*100)</f>
        <v>76.08916666666667</v>
      </c>
      <c r="K89" s="10">
        <f>SUM(I89/G89*100)</f>
        <v>76.08916666666667</v>
      </c>
    </row>
    <row r="90" spans="1:11" ht="66.75" customHeight="1">
      <c r="A90" s="17" t="s">
        <v>124</v>
      </c>
      <c r="B90" s="18" t="s">
        <v>22</v>
      </c>
      <c r="C90" s="18" t="s">
        <v>8</v>
      </c>
      <c r="D90" s="18" t="s">
        <v>94</v>
      </c>
      <c r="E90" s="18" t="s">
        <v>71</v>
      </c>
      <c r="F90" s="19">
        <v>12000</v>
      </c>
      <c r="G90" s="19">
        <v>12000</v>
      </c>
      <c r="H90" s="15">
        <v>9130.7</v>
      </c>
      <c r="I90" s="15">
        <v>9130.7</v>
      </c>
      <c r="J90" s="10">
        <f>SUM(H90/F90*100)</f>
        <v>76.08916666666667</v>
      </c>
      <c r="K90" s="10">
        <f>SUM(I90/G90*100)</f>
        <v>76.08916666666667</v>
      </c>
    </row>
    <row r="91" spans="1:11" ht="65.25" customHeight="1">
      <c r="A91" s="17" t="s">
        <v>160</v>
      </c>
      <c r="B91" s="18" t="s">
        <v>22</v>
      </c>
      <c r="C91" s="18" t="s">
        <v>8</v>
      </c>
      <c r="D91" s="18" t="s">
        <v>80</v>
      </c>
      <c r="E91" s="18"/>
      <c r="F91" s="19">
        <f>SUM(F92)</f>
        <v>739</v>
      </c>
      <c r="G91" s="19"/>
      <c r="H91" s="19">
        <v>739</v>
      </c>
      <c r="I91" s="19"/>
      <c r="J91" s="10">
        <f aca="true" t="shared" si="9" ref="J91:J104">SUM(H91/F91*100)</f>
        <v>100</v>
      </c>
      <c r="K91" s="10"/>
    </row>
    <row r="92" spans="1:11" ht="66" customHeight="1">
      <c r="A92" s="17" t="s">
        <v>124</v>
      </c>
      <c r="B92" s="18" t="s">
        <v>22</v>
      </c>
      <c r="C92" s="18" t="s">
        <v>8</v>
      </c>
      <c r="D92" s="18" t="s">
        <v>80</v>
      </c>
      <c r="E92" s="18" t="s">
        <v>71</v>
      </c>
      <c r="F92" s="19">
        <v>739</v>
      </c>
      <c r="G92" s="19"/>
      <c r="H92" s="15">
        <v>739</v>
      </c>
      <c r="I92" s="15"/>
      <c r="J92" s="10">
        <f t="shared" si="9"/>
        <v>100</v>
      </c>
      <c r="K92" s="10"/>
    </row>
    <row r="93" spans="1:11" ht="18" customHeight="1">
      <c r="A93" s="11" t="s">
        <v>25</v>
      </c>
      <c r="B93" s="12" t="s">
        <v>22</v>
      </c>
      <c r="C93" s="12" t="s">
        <v>4</v>
      </c>
      <c r="D93" s="12"/>
      <c r="E93" s="12"/>
      <c r="F93" s="29">
        <f>SUM(F96+F98+F94)</f>
        <v>56005.200000000004</v>
      </c>
      <c r="G93" s="29">
        <f>SUM(G96+G98+G94)</f>
        <v>18107.9</v>
      </c>
      <c r="H93" s="29">
        <f>SUM(H96+H98+H94)</f>
        <v>55929.1</v>
      </c>
      <c r="I93" s="29">
        <f>SUM(I96+I98+I94)</f>
        <v>18107.9</v>
      </c>
      <c r="J93" s="16">
        <f t="shared" si="9"/>
        <v>99.86411976030796</v>
      </c>
      <c r="K93" s="16">
        <f>SUM(I93/G93*100)</f>
        <v>100</v>
      </c>
    </row>
    <row r="94" spans="1:11" ht="20.25" customHeight="1">
      <c r="A94" s="17" t="s">
        <v>161</v>
      </c>
      <c r="B94" s="18" t="s">
        <v>22</v>
      </c>
      <c r="C94" s="18" t="s">
        <v>4</v>
      </c>
      <c r="D94" s="18" t="s">
        <v>94</v>
      </c>
      <c r="E94" s="18"/>
      <c r="F94" s="28">
        <f>SUM(F95)</f>
        <v>18107.9</v>
      </c>
      <c r="G94" s="28">
        <f>SUM(G95)</f>
        <v>18107.9</v>
      </c>
      <c r="H94" s="28">
        <f>SUM(H95)</f>
        <v>18107.9</v>
      </c>
      <c r="I94" s="28">
        <f>SUM(I95)</f>
        <v>18107.9</v>
      </c>
      <c r="J94" s="10">
        <f t="shared" si="9"/>
        <v>100</v>
      </c>
      <c r="K94" s="10">
        <f>SUM(I94/G94*100)</f>
        <v>100</v>
      </c>
    </row>
    <row r="95" spans="1:11" ht="65.25" customHeight="1">
      <c r="A95" s="17" t="s">
        <v>124</v>
      </c>
      <c r="B95" s="18" t="s">
        <v>22</v>
      </c>
      <c r="C95" s="18" t="s">
        <v>4</v>
      </c>
      <c r="D95" s="18" t="s">
        <v>94</v>
      </c>
      <c r="E95" s="18" t="s">
        <v>71</v>
      </c>
      <c r="F95" s="28">
        <v>18107.9</v>
      </c>
      <c r="G95" s="28">
        <v>18107.9</v>
      </c>
      <c r="H95" s="28">
        <v>18107.9</v>
      </c>
      <c r="I95" s="28">
        <v>18107.9</v>
      </c>
      <c r="J95" s="10">
        <f t="shared" si="9"/>
        <v>100</v>
      </c>
      <c r="K95" s="10">
        <f>SUM(I95/G95*100)</f>
        <v>100</v>
      </c>
    </row>
    <row r="96" spans="1:11" ht="16.5" customHeight="1">
      <c r="A96" s="17" t="s">
        <v>25</v>
      </c>
      <c r="B96" s="18" t="s">
        <v>22</v>
      </c>
      <c r="C96" s="18" t="s">
        <v>4</v>
      </c>
      <c r="D96" s="18" t="s">
        <v>77</v>
      </c>
      <c r="E96" s="18"/>
      <c r="F96" s="19">
        <f>SUM(F97)</f>
        <v>13099.2</v>
      </c>
      <c r="G96" s="19"/>
      <c r="H96" s="19">
        <f>SUM(H97)</f>
        <v>13066</v>
      </c>
      <c r="I96" s="19"/>
      <c r="J96" s="10">
        <f t="shared" si="9"/>
        <v>99.74654940759741</v>
      </c>
      <c r="K96" s="10"/>
    </row>
    <row r="97" spans="1:11" ht="64.5" customHeight="1">
      <c r="A97" s="22" t="s">
        <v>72</v>
      </c>
      <c r="B97" s="18" t="s">
        <v>22</v>
      </c>
      <c r="C97" s="18" t="s">
        <v>4</v>
      </c>
      <c r="D97" s="18" t="s">
        <v>77</v>
      </c>
      <c r="E97" s="18" t="s">
        <v>21</v>
      </c>
      <c r="F97" s="19">
        <v>13099.2</v>
      </c>
      <c r="G97" s="28"/>
      <c r="H97" s="15">
        <v>13066</v>
      </c>
      <c r="I97" s="15"/>
      <c r="J97" s="10">
        <f t="shared" si="9"/>
        <v>99.74654940759741</v>
      </c>
      <c r="K97" s="10"/>
    </row>
    <row r="98" spans="1:11" ht="31.5" customHeight="1">
      <c r="A98" s="17" t="s">
        <v>162</v>
      </c>
      <c r="B98" s="18" t="s">
        <v>22</v>
      </c>
      <c r="C98" s="18" t="s">
        <v>4</v>
      </c>
      <c r="D98" s="18" t="s">
        <v>80</v>
      </c>
      <c r="E98" s="18"/>
      <c r="F98" s="19">
        <f>SUM(F100+F101+F99)</f>
        <v>24798.1</v>
      </c>
      <c r="G98" s="19"/>
      <c r="H98" s="19">
        <f>SUM(H100+H101+H99)</f>
        <v>24755.2</v>
      </c>
      <c r="I98" s="15"/>
      <c r="J98" s="10">
        <f t="shared" si="9"/>
        <v>99.82700287522029</v>
      </c>
      <c r="K98" s="15"/>
    </row>
    <row r="99" spans="1:11" ht="34.5" customHeight="1">
      <c r="A99" s="17" t="s">
        <v>184</v>
      </c>
      <c r="B99" s="18" t="s">
        <v>22</v>
      </c>
      <c r="C99" s="18" t="s">
        <v>4</v>
      </c>
      <c r="D99" s="18" t="s">
        <v>80</v>
      </c>
      <c r="E99" s="18"/>
      <c r="F99" s="19">
        <v>17508.2</v>
      </c>
      <c r="G99" s="19"/>
      <c r="H99" s="19">
        <v>17486.2</v>
      </c>
      <c r="I99" s="15"/>
      <c r="J99" s="10">
        <f t="shared" si="9"/>
        <v>99.87434459281937</v>
      </c>
      <c r="K99" s="15"/>
    </row>
    <row r="100" spans="1:11" ht="49.5" customHeight="1">
      <c r="A100" s="17" t="s">
        <v>163</v>
      </c>
      <c r="B100" s="18" t="s">
        <v>22</v>
      </c>
      <c r="C100" s="18" t="s">
        <v>4</v>
      </c>
      <c r="D100" s="18" t="s">
        <v>80</v>
      </c>
      <c r="E100" s="18"/>
      <c r="F100" s="19">
        <v>6770.9</v>
      </c>
      <c r="G100" s="19"/>
      <c r="H100" s="19">
        <v>6767</v>
      </c>
      <c r="I100" s="15"/>
      <c r="J100" s="10">
        <f t="shared" si="9"/>
        <v>99.94240056713288</v>
      </c>
      <c r="K100" s="15"/>
    </row>
    <row r="101" spans="1:11" ht="66.75" customHeight="1">
      <c r="A101" s="17" t="s">
        <v>164</v>
      </c>
      <c r="B101" s="18" t="s">
        <v>22</v>
      </c>
      <c r="C101" s="18" t="s">
        <v>4</v>
      </c>
      <c r="D101" s="18" t="s">
        <v>80</v>
      </c>
      <c r="E101" s="18"/>
      <c r="F101" s="19">
        <v>519</v>
      </c>
      <c r="G101" s="19"/>
      <c r="H101" s="19">
        <v>502</v>
      </c>
      <c r="I101" s="15"/>
      <c r="J101" s="10">
        <f t="shared" si="9"/>
        <v>96.72447013487476</v>
      </c>
      <c r="K101" s="15"/>
    </row>
    <row r="102" spans="1:11" ht="63.75" customHeight="1">
      <c r="A102" s="22" t="s">
        <v>72</v>
      </c>
      <c r="B102" s="18" t="s">
        <v>22</v>
      </c>
      <c r="C102" s="18" t="s">
        <v>4</v>
      </c>
      <c r="D102" s="18" t="s">
        <v>80</v>
      </c>
      <c r="E102" s="18" t="s">
        <v>21</v>
      </c>
      <c r="F102" s="19">
        <v>19904.4</v>
      </c>
      <c r="G102" s="19"/>
      <c r="H102" s="15">
        <v>19863</v>
      </c>
      <c r="I102" s="15"/>
      <c r="J102" s="10">
        <f t="shared" si="9"/>
        <v>99.79200578766503</v>
      </c>
      <c r="K102" s="15"/>
    </row>
    <row r="103" spans="1:11" ht="63.75" customHeight="1">
      <c r="A103" s="17" t="s">
        <v>124</v>
      </c>
      <c r="B103" s="18" t="s">
        <v>22</v>
      </c>
      <c r="C103" s="18" t="s">
        <v>4</v>
      </c>
      <c r="D103" s="18" t="s">
        <v>80</v>
      </c>
      <c r="E103" s="18" t="s">
        <v>71</v>
      </c>
      <c r="F103" s="19">
        <v>4087.7</v>
      </c>
      <c r="G103" s="19"/>
      <c r="H103" s="15">
        <v>4087</v>
      </c>
      <c r="I103" s="15"/>
      <c r="J103" s="10">
        <f t="shared" si="9"/>
        <v>99.9828754556352</v>
      </c>
      <c r="K103" s="15"/>
    </row>
    <row r="104" spans="1:11" ht="97.5" customHeight="1">
      <c r="A104" s="17" t="s">
        <v>183</v>
      </c>
      <c r="B104" s="18" t="s">
        <v>22</v>
      </c>
      <c r="C104" s="18" t="s">
        <v>4</v>
      </c>
      <c r="D104" s="18" t="s">
        <v>80</v>
      </c>
      <c r="E104" s="18" t="s">
        <v>26</v>
      </c>
      <c r="F104" s="19">
        <v>806</v>
      </c>
      <c r="G104" s="19"/>
      <c r="H104" s="15">
        <v>806</v>
      </c>
      <c r="I104" s="15"/>
      <c r="J104" s="10">
        <f t="shared" si="9"/>
        <v>100</v>
      </c>
      <c r="K104" s="15"/>
    </row>
    <row r="105" spans="1:11" ht="31.5" customHeight="1">
      <c r="A105" s="21" t="s">
        <v>23</v>
      </c>
      <c r="B105" s="12" t="s">
        <v>22</v>
      </c>
      <c r="C105" s="12" t="s">
        <v>22</v>
      </c>
      <c r="D105" s="12"/>
      <c r="E105" s="12"/>
      <c r="F105" s="14">
        <f>SUM(F106)</f>
        <v>3898</v>
      </c>
      <c r="G105" s="14"/>
      <c r="H105" s="14">
        <f>SUM(H106)</f>
        <v>3777</v>
      </c>
      <c r="I105" s="15"/>
      <c r="J105" s="16">
        <f>SUM(H105/F105*100)</f>
        <v>96.89584402257569</v>
      </c>
      <c r="K105" s="15"/>
    </row>
    <row r="106" spans="1:11" ht="79.5" customHeight="1">
      <c r="A106" s="17" t="s">
        <v>98</v>
      </c>
      <c r="B106" s="18" t="s">
        <v>22</v>
      </c>
      <c r="C106" s="18" t="s">
        <v>22</v>
      </c>
      <c r="D106" s="18" t="s">
        <v>5</v>
      </c>
      <c r="E106" s="18"/>
      <c r="F106" s="19">
        <f>SUM(F107)</f>
        <v>3898</v>
      </c>
      <c r="G106" s="19"/>
      <c r="H106" s="19">
        <f>SUM(H107)</f>
        <v>3777</v>
      </c>
      <c r="I106" s="15"/>
      <c r="J106" s="10">
        <f>SUM(H106/F106*100)</f>
        <v>96.89584402257569</v>
      </c>
      <c r="K106" s="15"/>
    </row>
    <row r="107" spans="1:11" ht="31.5" customHeight="1">
      <c r="A107" s="17" t="s">
        <v>88</v>
      </c>
      <c r="B107" s="18" t="s">
        <v>22</v>
      </c>
      <c r="C107" s="18" t="s">
        <v>22</v>
      </c>
      <c r="D107" s="18" t="s">
        <v>5</v>
      </c>
      <c r="E107" s="18" t="s">
        <v>89</v>
      </c>
      <c r="F107" s="19">
        <v>3898</v>
      </c>
      <c r="G107" s="19"/>
      <c r="H107" s="15">
        <v>3777</v>
      </c>
      <c r="I107" s="15"/>
      <c r="J107" s="10">
        <f aca="true" t="shared" si="10" ref="J107:K120">SUM(H107/F107*100)</f>
        <v>96.89584402257569</v>
      </c>
      <c r="K107" s="15"/>
    </row>
    <row r="108" spans="1:11" ht="16.5" customHeight="1">
      <c r="A108" s="23" t="s">
        <v>110</v>
      </c>
      <c r="B108" s="24" t="s">
        <v>10</v>
      </c>
      <c r="C108" s="24" t="s">
        <v>111</v>
      </c>
      <c r="D108" s="24"/>
      <c r="E108" s="24"/>
      <c r="F108" s="9">
        <f>SUM(F109)</f>
        <v>8700</v>
      </c>
      <c r="G108" s="9">
        <f>SUM(G109)</f>
        <v>57</v>
      </c>
      <c r="H108" s="9">
        <f>SUM(H109)</f>
        <v>8261</v>
      </c>
      <c r="I108" s="9">
        <f>SUM(I109)</f>
        <v>57</v>
      </c>
      <c r="J108" s="25">
        <f t="shared" si="10"/>
        <v>94.95402298850576</v>
      </c>
      <c r="K108" s="25">
        <f t="shared" si="10"/>
        <v>100</v>
      </c>
    </row>
    <row r="109" spans="1:11" ht="33" customHeight="1">
      <c r="A109" s="11" t="s">
        <v>87</v>
      </c>
      <c r="B109" s="12" t="s">
        <v>10</v>
      </c>
      <c r="C109" s="12" t="s">
        <v>22</v>
      </c>
      <c r="D109" s="12"/>
      <c r="E109" s="12"/>
      <c r="F109" s="19">
        <f>SUM(F112+F110)</f>
        <v>8700</v>
      </c>
      <c r="G109" s="19">
        <f>SUM(G112+G110)</f>
        <v>57</v>
      </c>
      <c r="H109" s="19">
        <f>SUM(H112+H110)</f>
        <v>8261</v>
      </c>
      <c r="I109" s="19">
        <f>SUM(I112+I110)</f>
        <v>57</v>
      </c>
      <c r="J109" s="10">
        <f t="shared" si="10"/>
        <v>94.95402298850576</v>
      </c>
      <c r="K109" s="10">
        <f t="shared" si="10"/>
        <v>100</v>
      </c>
    </row>
    <row r="110" spans="1:11" ht="20.25" customHeight="1">
      <c r="A110" s="17" t="s">
        <v>93</v>
      </c>
      <c r="B110" s="18" t="s">
        <v>10</v>
      </c>
      <c r="C110" s="18" t="s">
        <v>22</v>
      </c>
      <c r="D110" s="18" t="s">
        <v>94</v>
      </c>
      <c r="E110" s="18"/>
      <c r="F110" s="19">
        <v>57</v>
      </c>
      <c r="G110" s="19">
        <v>57</v>
      </c>
      <c r="H110" s="19">
        <v>57</v>
      </c>
      <c r="I110" s="19">
        <v>57</v>
      </c>
      <c r="J110" s="10">
        <f t="shared" si="10"/>
        <v>100</v>
      </c>
      <c r="K110" s="10">
        <f t="shared" si="10"/>
        <v>100</v>
      </c>
    </row>
    <row r="111" spans="1:11" ht="66" customHeight="1">
      <c r="A111" s="22" t="s">
        <v>72</v>
      </c>
      <c r="B111" s="18" t="s">
        <v>10</v>
      </c>
      <c r="C111" s="18" t="s">
        <v>22</v>
      </c>
      <c r="D111" s="18" t="s">
        <v>94</v>
      </c>
      <c r="E111" s="18" t="s">
        <v>21</v>
      </c>
      <c r="F111" s="19">
        <v>57</v>
      </c>
      <c r="G111" s="19">
        <v>57</v>
      </c>
      <c r="H111" s="19">
        <v>57</v>
      </c>
      <c r="I111" s="19">
        <v>57</v>
      </c>
      <c r="J111" s="10">
        <f t="shared" si="10"/>
        <v>100</v>
      </c>
      <c r="K111" s="10">
        <f t="shared" si="10"/>
        <v>100</v>
      </c>
    </row>
    <row r="112" spans="1:11" ht="36" customHeight="1">
      <c r="A112" s="17" t="s">
        <v>66</v>
      </c>
      <c r="B112" s="18" t="s">
        <v>10</v>
      </c>
      <c r="C112" s="18" t="s">
        <v>22</v>
      </c>
      <c r="D112" s="18" t="s">
        <v>80</v>
      </c>
      <c r="E112" s="18"/>
      <c r="F112" s="19">
        <f>SUM(F113)</f>
        <v>8643</v>
      </c>
      <c r="G112" s="19"/>
      <c r="H112" s="19">
        <f>SUM(H113)</f>
        <v>8204</v>
      </c>
      <c r="I112" s="15"/>
      <c r="J112" s="10">
        <f t="shared" si="10"/>
        <v>94.92074511165104</v>
      </c>
      <c r="K112" s="15"/>
    </row>
    <row r="113" spans="1:11" ht="63.75" customHeight="1">
      <c r="A113" s="22" t="s">
        <v>72</v>
      </c>
      <c r="B113" s="18" t="s">
        <v>10</v>
      </c>
      <c r="C113" s="18" t="s">
        <v>22</v>
      </c>
      <c r="D113" s="18" t="s">
        <v>80</v>
      </c>
      <c r="E113" s="18" t="s">
        <v>21</v>
      </c>
      <c r="F113" s="19">
        <v>8643</v>
      </c>
      <c r="G113" s="19"/>
      <c r="H113" s="15">
        <v>8204</v>
      </c>
      <c r="I113" s="15"/>
      <c r="J113" s="10">
        <f t="shared" si="10"/>
        <v>94.92074511165104</v>
      </c>
      <c r="K113" s="15"/>
    </row>
    <row r="114" spans="1:11" ht="18.75" customHeight="1">
      <c r="A114" s="23" t="s">
        <v>112</v>
      </c>
      <c r="B114" s="24" t="s">
        <v>35</v>
      </c>
      <c r="C114" s="24" t="s">
        <v>111</v>
      </c>
      <c r="D114" s="24"/>
      <c r="E114" s="24"/>
      <c r="F114" s="37">
        <f>SUM(F115+F124+F133+F145)</f>
        <v>151161.4</v>
      </c>
      <c r="G114" s="9">
        <f>SUM(G115+G124+G133+G145)</f>
        <v>55577</v>
      </c>
      <c r="H114" s="37">
        <f>SUM(H115+H124+H133+H145)</f>
        <v>148582.2</v>
      </c>
      <c r="I114" s="9">
        <f>SUM(I115+I124+I133+I145)</f>
        <v>53364</v>
      </c>
      <c r="J114" s="25">
        <f t="shared" si="10"/>
        <v>98.29374430244759</v>
      </c>
      <c r="K114" s="25">
        <f>SUM(I114/G114*100)</f>
        <v>96.01813699911834</v>
      </c>
    </row>
    <row r="115" spans="1:11" ht="20.25" customHeight="1">
      <c r="A115" s="21" t="s">
        <v>34</v>
      </c>
      <c r="B115" s="12" t="s">
        <v>35</v>
      </c>
      <c r="C115" s="12" t="s">
        <v>3</v>
      </c>
      <c r="D115" s="12"/>
      <c r="E115" s="12"/>
      <c r="F115" s="14">
        <f>SUM(F116+F121+F119)</f>
        <v>54774.1</v>
      </c>
      <c r="G115" s="14">
        <f>SUM(G116+G121+G119)</f>
        <v>32220</v>
      </c>
      <c r="H115" s="14">
        <f>SUM(H116+H121+H119)</f>
        <v>52423</v>
      </c>
      <c r="I115" s="14">
        <f>SUM(I116+I121+I119)</f>
        <v>30012</v>
      </c>
      <c r="J115" s="16">
        <f t="shared" si="10"/>
        <v>95.70764284579755</v>
      </c>
      <c r="K115" s="16">
        <f t="shared" si="10"/>
        <v>93.14711359404096</v>
      </c>
    </row>
    <row r="116" spans="1:11" ht="16.5" customHeight="1">
      <c r="A116" s="22" t="s">
        <v>37</v>
      </c>
      <c r="B116" s="18" t="s">
        <v>35</v>
      </c>
      <c r="C116" s="18" t="s">
        <v>3</v>
      </c>
      <c r="D116" s="18" t="s">
        <v>36</v>
      </c>
      <c r="E116" s="18"/>
      <c r="F116" s="19">
        <f>SUM(F117+F118)</f>
        <v>16800.1</v>
      </c>
      <c r="G116" s="19">
        <f>SUM(G117+G118)</f>
        <v>90</v>
      </c>
      <c r="H116" s="19">
        <f>SUM(H117+H118)</f>
        <v>16776</v>
      </c>
      <c r="I116" s="19">
        <f>SUM(I117+I118)</f>
        <v>90</v>
      </c>
      <c r="J116" s="10">
        <f t="shared" si="10"/>
        <v>99.85654847292577</v>
      </c>
      <c r="K116" s="10">
        <f t="shared" si="10"/>
        <v>100</v>
      </c>
    </row>
    <row r="117" spans="1:11" ht="33.75" customHeight="1">
      <c r="A117" s="22" t="s">
        <v>6</v>
      </c>
      <c r="B117" s="18" t="s">
        <v>35</v>
      </c>
      <c r="C117" s="18" t="s">
        <v>3</v>
      </c>
      <c r="D117" s="18" t="s">
        <v>36</v>
      </c>
      <c r="E117" s="18" t="s">
        <v>7</v>
      </c>
      <c r="F117" s="19">
        <v>15306.1</v>
      </c>
      <c r="G117" s="19">
        <v>90</v>
      </c>
      <c r="H117" s="15">
        <v>15296</v>
      </c>
      <c r="I117" s="15">
        <v>90</v>
      </c>
      <c r="J117" s="10">
        <f t="shared" si="10"/>
        <v>99.93401323655274</v>
      </c>
      <c r="K117" s="10">
        <f t="shared" si="10"/>
        <v>100</v>
      </c>
    </row>
    <row r="118" spans="1:11" ht="64.5" customHeight="1">
      <c r="A118" s="22" t="s">
        <v>72</v>
      </c>
      <c r="B118" s="18" t="s">
        <v>35</v>
      </c>
      <c r="C118" s="18" t="s">
        <v>3</v>
      </c>
      <c r="D118" s="18" t="s">
        <v>36</v>
      </c>
      <c r="E118" s="18" t="s">
        <v>21</v>
      </c>
      <c r="F118" s="19">
        <v>1494</v>
      </c>
      <c r="G118" s="19"/>
      <c r="H118" s="15">
        <v>1480</v>
      </c>
      <c r="I118" s="15"/>
      <c r="J118" s="10">
        <f t="shared" si="10"/>
        <v>99.06291834002677</v>
      </c>
      <c r="K118" s="15"/>
    </row>
    <row r="119" spans="1:11" ht="17.25" customHeight="1">
      <c r="A119" s="22" t="s">
        <v>93</v>
      </c>
      <c r="B119" s="18" t="s">
        <v>35</v>
      </c>
      <c r="C119" s="18" t="s">
        <v>3</v>
      </c>
      <c r="D119" s="18" t="s">
        <v>94</v>
      </c>
      <c r="E119" s="18"/>
      <c r="F119" s="19">
        <v>32130</v>
      </c>
      <c r="G119" s="19">
        <v>32130</v>
      </c>
      <c r="H119" s="15">
        <v>29922</v>
      </c>
      <c r="I119" s="15">
        <v>29922</v>
      </c>
      <c r="J119" s="10">
        <f t="shared" si="10"/>
        <v>93.12791783380018</v>
      </c>
      <c r="K119" s="10">
        <f t="shared" si="10"/>
        <v>93.12791783380018</v>
      </c>
    </row>
    <row r="120" spans="1:11" ht="64.5" customHeight="1">
      <c r="A120" s="17" t="s">
        <v>124</v>
      </c>
      <c r="B120" s="18" t="s">
        <v>35</v>
      </c>
      <c r="C120" s="18" t="s">
        <v>3</v>
      </c>
      <c r="D120" s="18" t="s">
        <v>94</v>
      </c>
      <c r="E120" s="18" t="s">
        <v>71</v>
      </c>
      <c r="F120" s="19">
        <v>32130</v>
      </c>
      <c r="G120" s="19">
        <v>32130</v>
      </c>
      <c r="H120" s="15">
        <v>29922</v>
      </c>
      <c r="I120" s="15">
        <v>29922</v>
      </c>
      <c r="J120" s="10">
        <f t="shared" si="10"/>
        <v>93.12791783380018</v>
      </c>
      <c r="K120" s="10">
        <f t="shared" si="10"/>
        <v>93.12791783380018</v>
      </c>
    </row>
    <row r="121" spans="1:11" ht="33" customHeight="1">
      <c r="A121" s="22" t="s">
        <v>66</v>
      </c>
      <c r="B121" s="18" t="s">
        <v>35</v>
      </c>
      <c r="C121" s="18" t="s">
        <v>3</v>
      </c>
      <c r="D121" s="18" t="s">
        <v>80</v>
      </c>
      <c r="E121" s="18"/>
      <c r="F121" s="19">
        <f>SUM(F122+F123)</f>
        <v>5844</v>
      </c>
      <c r="G121" s="19"/>
      <c r="H121" s="19">
        <f>SUM(H122+H123)</f>
        <v>5725</v>
      </c>
      <c r="I121" s="15"/>
      <c r="J121" s="10">
        <f aca="true" t="shared" si="11" ref="J121:K137">SUM(H121/F121*100)</f>
        <v>97.9637234770705</v>
      </c>
      <c r="K121" s="15"/>
    </row>
    <row r="122" spans="1:11" ht="63.75" customHeight="1">
      <c r="A122" s="22" t="s">
        <v>72</v>
      </c>
      <c r="B122" s="18" t="s">
        <v>35</v>
      </c>
      <c r="C122" s="18" t="s">
        <v>3</v>
      </c>
      <c r="D122" s="18" t="s">
        <v>80</v>
      </c>
      <c r="E122" s="18" t="s">
        <v>21</v>
      </c>
      <c r="F122" s="19">
        <v>2341.7</v>
      </c>
      <c r="G122" s="19"/>
      <c r="H122" s="15">
        <v>2341</v>
      </c>
      <c r="I122" s="15"/>
      <c r="J122" s="10">
        <f t="shared" si="11"/>
        <v>99.97010718708631</v>
      </c>
      <c r="K122" s="15"/>
    </row>
    <row r="123" spans="1:11" ht="63.75" customHeight="1">
      <c r="A123" s="17" t="s">
        <v>124</v>
      </c>
      <c r="B123" s="18" t="s">
        <v>35</v>
      </c>
      <c r="C123" s="18" t="s">
        <v>3</v>
      </c>
      <c r="D123" s="18" t="s">
        <v>80</v>
      </c>
      <c r="E123" s="18" t="s">
        <v>71</v>
      </c>
      <c r="F123" s="19">
        <v>3502.3</v>
      </c>
      <c r="G123" s="19"/>
      <c r="H123" s="15">
        <v>3384</v>
      </c>
      <c r="I123" s="15"/>
      <c r="J123" s="10">
        <f t="shared" si="11"/>
        <v>96.62221968420751</v>
      </c>
      <c r="K123" s="15"/>
    </row>
    <row r="124" spans="1:11" ht="18" customHeight="1">
      <c r="A124" s="21" t="s">
        <v>38</v>
      </c>
      <c r="B124" s="12" t="s">
        <v>35</v>
      </c>
      <c r="C124" s="12" t="s">
        <v>8</v>
      </c>
      <c r="D124" s="12"/>
      <c r="E124" s="12"/>
      <c r="F124" s="14">
        <f>SUM(F128+F125+F131)</f>
        <v>62776.4</v>
      </c>
      <c r="G124" s="14">
        <f>SUM(G128+G125+G131)</f>
        <v>2400</v>
      </c>
      <c r="H124" s="14">
        <f>SUM(H128+H125+H131)</f>
        <v>62578</v>
      </c>
      <c r="I124" s="14">
        <f>SUM(I128+I125+I131)</f>
        <v>2400</v>
      </c>
      <c r="J124" s="16">
        <f t="shared" si="11"/>
        <v>99.68395766561956</v>
      </c>
      <c r="K124" s="16">
        <f t="shared" si="11"/>
        <v>100</v>
      </c>
    </row>
    <row r="125" spans="1:11" ht="33" customHeight="1">
      <c r="A125" s="22" t="s">
        <v>39</v>
      </c>
      <c r="B125" s="18" t="s">
        <v>35</v>
      </c>
      <c r="C125" s="18" t="s">
        <v>8</v>
      </c>
      <c r="D125" s="18" t="s">
        <v>40</v>
      </c>
      <c r="E125" s="18"/>
      <c r="F125" s="19">
        <f>SUM(F126+F127)</f>
        <v>38801.4</v>
      </c>
      <c r="G125" s="19"/>
      <c r="H125" s="19">
        <f>SUM(H126+H127)</f>
        <v>38654</v>
      </c>
      <c r="I125" s="19"/>
      <c r="J125" s="10">
        <f t="shared" si="11"/>
        <v>99.62011679990927</v>
      </c>
      <c r="K125" s="15"/>
    </row>
    <row r="126" spans="1:11" ht="35.25" customHeight="1">
      <c r="A126" s="22" t="s">
        <v>6</v>
      </c>
      <c r="B126" s="18" t="s">
        <v>35</v>
      </c>
      <c r="C126" s="18" t="s">
        <v>8</v>
      </c>
      <c r="D126" s="18" t="s">
        <v>40</v>
      </c>
      <c r="E126" s="18" t="s">
        <v>7</v>
      </c>
      <c r="F126" s="19">
        <v>22625.4</v>
      </c>
      <c r="G126" s="19"/>
      <c r="H126" s="15">
        <v>22497</v>
      </c>
      <c r="I126" s="15"/>
      <c r="J126" s="10">
        <f t="shared" si="11"/>
        <v>99.43249622106129</v>
      </c>
      <c r="K126" s="15"/>
    </row>
    <row r="127" spans="1:11" ht="66.75" customHeight="1">
      <c r="A127" s="22" t="s">
        <v>72</v>
      </c>
      <c r="B127" s="18" t="s">
        <v>35</v>
      </c>
      <c r="C127" s="18" t="s">
        <v>8</v>
      </c>
      <c r="D127" s="18" t="s">
        <v>40</v>
      </c>
      <c r="E127" s="18" t="s">
        <v>21</v>
      </c>
      <c r="F127" s="19">
        <v>16176</v>
      </c>
      <c r="G127" s="19"/>
      <c r="H127" s="15">
        <v>16157</v>
      </c>
      <c r="I127" s="15"/>
      <c r="J127" s="10">
        <f t="shared" si="11"/>
        <v>99.88254203758655</v>
      </c>
      <c r="K127" s="15"/>
    </row>
    <row r="128" spans="1:11" ht="17.25" customHeight="1">
      <c r="A128" s="22" t="s">
        <v>128</v>
      </c>
      <c r="B128" s="18" t="s">
        <v>35</v>
      </c>
      <c r="C128" s="18" t="s">
        <v>8</v>
      </c>
      <c r="D128" s="18" t="s">
        <v>41</v>
      </c>
      <c r="E128" s="18"/>
      <c r="F128" s="19">
        <f>SUM(F129+F130)</f>
        <v>21725</v>
      </c>
      <c r="G128" s="19">
        <v>150</v>
      </c>
      <c r="H128" s="19">
        <f>SUM(H129+H130)</f>
        <v>21674</v>
      </c>
      <c r="I128" s="19">
        <f>SUM(I129+I130)</f>
        <v>150</v>
      </c>
      <c r="J128" s="10">
        <f t="shared" si="11"/>
        <v>99.76524741081703</v>
      </c>
      <c r="K128" s="10">
        <f>SUM(I128/G128*100)</f>
        <v>100</v>
      </c>
    </row>
    <row r="129" spans="1:11" ht="34.5" customHeight="1">
      <c r="A129" s="22" t="s">
        <v>6</v>
      </c>
      <c r="B129" s="18" t="s">
        <v>35</v>
      </c>
      <c r="C129" s="18" t="s">
        <v>8</v>
      </c>
      <c r="D129" s="18" t="s">
        <v>41</v>
      </c>
      <c r="E129" s="18" t="s">
        <v>7</v>
      </c>
      <c r="F129" s="19">
        <v>21534</v>
      </c>
      <c r="G129" s="19">
        <v>150</v>
      </c>
      <c r="H129" s="15">
        <v>21483</v>
      </c>
      <c r="I129" s="15">
        <v>150</v>
      </c>
      <c r="J129" s="10">
        <f t="shared" si="11"/>
        <v>99.76316522708275</v>
      </c>
      <c r="K129" s="10">
        <f>SUM(I129/G129*100)</f>
        <v>100</v>
      </c>
    </row>
    <row r="130" spans="1:11" ht="67.5" customHeight="1">
      <c r="A130" s="22" t="s">
        <v>72</v>
      </c>
      <c r="B130" s="18" t="s">
        <v>35</v>
      </c>
      <c r="C130" s="18" t="s">
        <v>8</v>
      </c>
      <c r="D130" s="18" t="s">
        <v>41</v>
      </c>
      <c r="E130" s="18" t="s">
        <v>21</v>
      </c>
      <c r="F130" s="19">
        <v>191</v>
      </c>
      <c r="G130" s="19"/>
      <c r="H130" s="15">
        <v>191</v>
      </c>
      <c r="I130" s="15"/>
      <c r="J130" s="10">
        <f t="shared" si="11"/>
        <v>100</v>
      </c>
      <c r="K130" s="15"/>
    </row>
    <row r="131" spans="1:11" ht="20.25" customHeight="1">
      <c r="A131" s="22" t="s">
        <v>176</v>
      </c>
      <c r="B131" s="18" t="s">
        <v>35</v>
      </c>
      <c r="C131" s="18" t="s">
        <v>8</v>
      </c>
      <c r="D131" s="18" t="s">
        <v>177</v>
      </c>
      <c r="E131" s="18"/>
      <c r="F131" s="19">
        <v>2250</v>
      </c>
      <c r="G131" s="19">
        <v>2250</v>
      </c>
      <c r="H131" s="19">
        <v>2250</v>
      </c>
      <c r="I131" s="19">
        <v>2250</v>
      </c>
      <c r="J131" s="10">
        <f t="shared" si="11"/>
        <v>100</v>
      </c>
      <c r="K131" s="10">
        <f t="shared" si="11"/>
        <v>100</v>
      </c>
    </row>
    <row r="132" spans="1:11" ht="67.5" customHeight="1">
      <c r="A132" s="22" t="s">
        <v>72</v>
      </c>
      <c r="B132" s="18" t="s">
        <v>35</v>
      </c>
      <c r="C132" s="18" t="s">
        <v>8</v>
      </c>
      <c r="D132" s="18" t="s">
        <v>177</v>
      </c>
      <c r="E132" s="18" t="s">
        <v>21</v>
      </c>
      <c r="F132" s="19">
        <v>2250</v>
      </c>
      <c r="G132" s="19">
        <v>2250</v>
      </c>
      <c r="H132" s="19">
        <v>2250</v>
      </c>
      <c r="I132" s="19">
        <v>2250</v>
      </c>
      <c r="J132" s="10">
        <f t="shared" si="11"/>
        <v>100</v>
      </c>
      <c r="K132" s="10">
        <f t="shared" si="11"/>
        <v>100</v>
      </c>
    </row>
    <row r="133" spans="1:11" ht="32.25" customHeight="1">
      <c r="A133" s="21" t="s">
        <v>42</v>
      </c>
      <c r="B133" s="12" t="s">
        <v>35</v>
      </c>
      <c r="C133" s="12" t="s">
        <v>35</v>
      </c>
      <c r="D133" s="12"/>
      <c r="E133" s="12"/>
      <c r="F133" s="14">
        <f>SUM(F134+F138+F140+F142)</f>
        <v>31185.9</v>
      </c>
      <c r="G133" s="14">
        <f>SUM(G134+G138+G140+G142)</f>
        <v>20957</v>
      </c>
      <c r="H133" s="14">
        <f>SUM(H134+H138+H140+H142)</f>
        <v>31171.2</v>
      </c>
      <c r="I133" s="14">
        <f>SUM(I134+I138+I140+I142)</f>
        <v>20952</v>
      </c>
      <c r="J133" s="16">
        <f t="shared" si="11"/>
        <v>99.9528633132281</v>
      </c>
      <c r="K133" s="16">
        <f>SUM(I133/G133*100)</f>
        <v>99.97614162332394</v>
      </c>
    </row>
    <row r="134" spans="1:11" ht="33.75" customHeight="1">
      <c r="A134" s="22" t="s">
        <v>43</v>
      </c>
      <c r="B134" s="18" t="s">
        <v>35</v>
      </c>
      <c r="C134" s="18" t="s">
        <v>35</v>
      </c>
      <c r="D134" s="18" t="s">
        <v>44</v>
      </c>
      <c r="E134" s="18"/>
      <c r="F134" s="19">
        <f>SUM(F135+F136+F137)</f>
        <v>6264.7</v>
      </c>
      <c r="G134" s="19">
        <f>SUM(G135+G136+G137)</f>
        <v>900</v>
      </c>
      <c r="H134" s="15">
        <f>SUM(H135+H136+H137)</f>
        <v>6258</v>
      </c>
      <c r="I134" s="15">
        <f>SUM(I135+I136+I137)</f>
        <v>900</v>
      </c>
      <c r="J134" s="10">
        <f t="shared" si="11"/>
        <v>99.8930515427714</v>
      </c>
      <c r="K134" s="10">
        <f>SUM(I134/G134*100)</f>
        <v>100</v>
      </c>
    </row>
    <row r="135" spans="1:11" ht="32.25" customHeight="1">
      <c r="A135" s="22" t="s">
        <v>6</v>
      </c>
      <c r="B135" s="18" t="s">
        <v>35</v>
      </c>
      <c r="C135" s="18" t="s">
        <v>35</v>
      </c>
      <c r="D135" s="18" t="s">
        <v>44</v>
      </c>
      <c r="E135" s="18" t="s">
        <v>7</v>
      </c>
      <c r="F135" s="19">
        <v>4580</v>
      </c>
      <c r="G135" s="19"/>
      <c r="H135" s="15">
        <v>4577</v>
      </c>
      <c r="I135" s="15"/>
      <c r="J135" s="10">
        <f t="shared" si="11"/>
        <v>99.93449781659388</v>
      </c>
      <c r="K135" s="10"/>
    </row>
    <row r="136" spans="1:11" ht="65.25" customHeight="1">
      <c r="A136" s="22" t="s">
        <v>72</v>
      </c>
      <c r="B136" s="18" t="s">
        <v>35</v>
      </c>
      <c r="C136" s="18" t="s">
        <v>35</v>
      </c>
      <c r="D136" s="18" t="s">
        <v>44</v>
      </c>
      <c r="E136" s="18" t="s">
        <v>21</v>
      </c>
      <c r="F136" s="19">
        <v>1084.7</v>
      </c>
      <c r="G136" s="19">
        <v>900</v>
      </c>
      <c r="H136" s="15">
        <v>1081</v>
      </c>
      <c r="I136" s="15">
        <v>900</v>
      </c>
      <c r="J136" s="10">
        <f t="shared" si="11"/>
        <v>99.65889185950032</v>
      </c>
      <c r="K136" s="10">
        <f>SUM(I136/G136*100)</f>
        <v>100</v>
      </c>
    </row>
    <row r="137" spans="1:11" ht="22.5" customHeight="1">
      <c r="A137" s="22" t="s">
        <v>144</v>
      </c>
      <c r="B137" s="18" t="s">
        <v>35</v>
      </c>
      <c r="C137" s="18" t="s">
        <v>35</v>
      </c>
      <c r="D137" s="18" t="s">
        <v>44</v>
      </c>
      <c r="E137" s="18" t="s">
        <v>143</v>
      </c>
      <c r="F137" s="19">
        <v>600</v>
      </c>
      <c r="G137" s="19"/>
      <c r="H137" s="15">
        <v>600</v>
      </c>
      <c r="I137" s="15"/>
      <c r="J137" s="10">
        <f t="shared" si="11"/>
        <v>100</v>
      </c>
      <c r="K137" s="10"/>
    </row>
    <row r="138" spans="1:11" ht="33" customHeight="1">
      <c r="A138" s="22" t="s">
        <v>101</v>
      </c>
      <c r="B138" s="18" t="s">
        <v>35</v>
      </c>
      <c r="C138" s="18" t="s">
        <v>35</v>
      </c>
      <c r="D138" s="18" t="s">
        <v>45</v>
      </c>
      <c r="E138" s="18"/>
      <c r="F138" s="19">
        <f>SUM(F139)</f>
        <v>5038</v>
      </c>
      <c r="G138" s="19">
        <f>SUM(G139)</f>
        <v>1570</v>
      </c>
      <c r="H138" s="19">
        <f>SUM(H139)</f>
        <v>5035</v>
      </c>
      <c r="I138" s="19">
        <f>SUM(I139)</f>
        <v>1570</v>
      </c>
      <c r="J138" s="10">
        <f aca="true" t="shared" si="12" ref="J138:K144">SUM(H138/F138*100)</f>
        <v>99.9404525605399</v>
      </c>
      <c r="K138" s="10">
        <f t="shared" si="12"/>
        <v>100</v>
      </c>
    </row>
    <row r="139" spans="1:11" ht="63" customHeight="1">
      <c r="A139" s="22" t="s">
        <v>72</v>
      </c>
      <c r="B139" s="18" t="s">
        <v>35</v>
      </c>
      <c r="C139" s="18" t="s">
        <v>35</v>
      </c>
      <c r="D139" s="18" t="s">
        <v>45</v>
      </c>
      <c r="E139" s="18" t="s">
        <v>21</v>
      </c>
      <c r="F139" s="19">
        <v>5038</v>
      </c>
      <c r="G139" s="19">
        <v>1570</v>
      </c>
      <c r="H139" s="15">
        <v>5035</v>
      </c>
      <c r="I139" s="15">
        <v>1570</v>
      </c>
      <c r="J139" s="10">
        <f t="shared" si="12"/>
        <v>99.9404525605399</v>
      </c>
      <c r="K139" s="10">
        <f t="shared" si="12"/>
        <v>100</v>
      </c>
    </row>
    <row r="140" spans="1:11" ht="18" customHeight="1">
      <c r="A140" s="22" t="s">
        <v>161</v>
      </c>
      <c r="B140" s="18" t="s">
        <v>35</v>
      </c>
      <c r="C140" s="18" t="s">
        <v>35</v>
      </c>
      <c r="D140" s="18" t="s">
        <v>94</v>
      </c>
      <c r="E140" s="18"/>
      <c r="F140" s="19">
        <v>18487</v>
      </c>
      <c r="G140" s="19">
        <f>SUM(G141)</f>
        <v>18487</v>
      </c>
      <c r="H140" s="19">
        <f>SUM(H141)</f>
        <v>18482</v>
      </c>
      <c r="I140" s="19">
        <f>SUM(I141)</f>
        <v>18482</v>
      </c>
      <c r="J140" s="10">
        <f t="shared" si="12"/>
        <v>99.97295396765294</v>
      </c>
      <c r="K140" s="10">
        <f t="shared" si="12"/>
        <v>99.97295396765294</v>
      </c>
    </row>
    <row r="141" spans="1:11" ht="63" customHeight="1">
      <c r="A141" s="17" t="s">
        <v>124</v>
      </c>
      <c r="B141" s="18" t="s">
        <v>35</v>
      </c>
      <c r="C141" s="18" t="s">
        <v>35</v>
      </c>
      <c r="D141" s="18" t="s">
        <v>94</v>
      </c>
      <c r="E141" s="18" t="s">
        <v>71</v>
      </c>
      <c r="F141" s="19">
        <v>18487</v>
      </c>
      <c r="G141" s="19">
        <v>18487</v>
      </c>
      <c r="H141" s="19">
        <v>18482</v>
      </c>
      <c r="I141" s="19">
        <v>18482</v>
      </c>
      <c r="J141" s="10">
        <f t="shared" si="12"/>
        <v>99.97295396765294</v>
      </c>
      <c r="K141" s="10">
        <f t="shared" si="12"/>
        <v>99.97295396765294</v>
      </c>
    </row>
    <row r="142" spans="1:11" ht="32.25" customHeight="1">
      <c r="A142" s="22" t="s">
        <v>66</v>
      </c>
      <c r="B142" s="18" t="s">
        <v>35</v>
      </c>
      <c r="C142" s="18" t="s">
        <v>35</v>
      </c>
      <c r="D142" s="18" t="s">
        <v>80</v>
      </c>
      <c r="E142" s="18"/>
      <c r="F142" s="19">
        <v>1396.2</v>
      </c>
      <c r="G142" s="19"/>
      <c r="H142" s="15">
        <v>1396.2</v>
      </c>
      <c r="I142" s="15"/>
      <c r="J142" s="10">
        <f t="shared" si="12"/>
        <v>100</v>
      </c>
      <c r="K142" s="10"/>
    </row>
    <row r="143" spans="1:11" ht="69" customHeight="1">
      <c r="A143" s="22" t="s">
        <v>72</v>
      </c>
      <c r="B143" s="18" t="s">
        <v>35</v>
      </c>
      <c r="C143" s="18" t="s">
        <v>35</v>
      </c>
      <c r="D143" s="18" t="s">
        <v>80</v>
      </c>
      <c r="E143" s="18" t="s">
        <v>21</v>
      </c>
      <c r="F143" s="19">
        <v>265.3</v>
      </c>
      <c r="G143" s="19"/>
      <c r="H143" s="15">
        <v>265.3</v>
      </c>
      <c r="I143" s="15"/>
      <c r="J143" s="10">
        <f t="shared" si="12"/>
        <v>100</v>
      </c>
      <c r="K143" s="10"/>
    </row>
    <row r="144" spans="1:11" ht="63" customHeight="1">
      <c r="A144" s="17" t="s">
        <v>124</v>
      </c>
      <c r="B144" s="18" t="s">
        <v>35</v>
      </c>
      <c r="C144" s="18" t="s">
        <v>35</v>
      </c>
      <c r="D144" s="18" t="s">
        <v>80</v>
      </c>
      <c r="E144" s="18" t="s">
        <v>71</v>
      </c>
      <c r="F144" s="19">
        <v>1130.9</v>
      </c>
      <c r="G144" s="19"/>
      <c r="H144" s="15">
        <v>1130.9</v>
      </c>
      <c r="I144" s="15"/>
      <c r="J144" s="10">
        <f t="shared" si="12"/>
        <v>100</v>
      </c>
      <c r="K144" s="10"/>
    </row>
    <row r="145" spans="1:11" ht="18.75" customHeight="1">
      <c r="A145" s="21" t="s">
        <v>47</v>
      </c>
      <c r="B145" s="12" t="s">
        <v>35</v>
      </c>
      <c r="C145" s="12" t="s">
        <v>46</v>
      </c>
      <c r="D145" s="12"/>
      <c r="E145" s="12"/>
      <c r="F145" s="14">
        <f>SUM(F146)</f>
        <v>2425</v>
      </c>
      <c r="G145" s="14"/>
      <c r="H145" s="14">
        <f>SUM(H146)</f>
        <v>2410</v>
      </c>
      <c r="I145" s="15"/>
      <c r="J145" s="16">
        <f aca="true" t="shared" si="13" ref="J145:K180">SUM(H145/F145*100)</f>
        <v>99.38144329896907</v>
      </c>
      <c r="K145" s="15"/>
    </row>
    <row r="146" spans="1:11" ht="96" customHeight="1">
      <c r="A146" s="22" t="s">
        <v>125</v>
      </c>
      <c r="B146" s="18" t="s">
        <v>35</v>
      </c>
      <c r="C146" s="18" t="s">
        <v>46</v>
      </c>
      <c r="D146" s="18" t="s">
        <v>76</v>
      </c>
      <c r="E146" s="18"/>
      <c r="F146" s="19">
        <f>SUM(F147)</f>
        <v>2425</v>
      </c>
      <c r="G146" s="19"/>
      <c r="H146" s="19">
        <f>SUM(H147)</f>
        <v>2410</v>
      </c>
      <c r="I146" s="15"/>
      <c r="J146" s="10">
        <f t="shared" si="13"/>
        <v>99.38144329896907</v>
      </c>
      <c r="K146" s="15"/>
    </row>
    <row r="147" spans="1:11" ht="31.5" customHeight="1">
      <c r="A147" s="22" t="s">
        <v>6</v>
      </c>
      <c r="B147" s="18" t="s">
        <v>35</v>
      </c>
      <c r="C147" s="18" t="s">
        <v>46</v>
      </c>
      <c r="D147" s="18" t="s">
        <v>76</v>
      </c>
      <c r="E147" s="18" t="s">
        <v>7</v>
      </c>
      <c r="F147" s="19">
        <v>2425</v>
      </c>
      <c r="G147" s="19"/>
      <c r="H147" s="15">
        <v>2410</v>
      </c>
      <c r="I147" s="15"/>
      <c r="J147" s="10">
        <f t="shared" si="13"/>
        <v>99.38144329896907</v>
      </c>
      <c r="K147" s="15"/>
    </row>
    <row r="148" spans="1:11" ht="35.25" customHeight="1">
      <c r="A148" s="23" t="s">
        <v>168</v>
      </c>
      <c r="B148" s="24" t="s">
        <v>49</v>
      </c>
      <c r="C148" s="24" t="s">
        <v>111</v>
      </c>
      <c r="D148" s="24"/>
      <c r="E148" s="24"/>
      <c r="F148" s="9">
        <f>SUM(F149+F161+F164)</f>
        <v>32161.3</v>
      </c>
      <c r="G148" s="9">
        <f>SUM(G149+G161+G164)</f>
        <v>992.3</v>
      </c>
      <c r="H148" s="9">
        <f>SUM(H149+H161+H164)</f>
        <v>32106.3</v>
      </c>
      <c r="I148" s="9">
        <f>SUM(I149+I161+I164)</f>
        <v>992.3</v>
      </c>
      <c r="J148" s="25">
        <f t="shared" si="13"/>
        <v>99.82898701234092</v>
      </c>
      <c r="K148" s="25">
        <f t="shared" si="13"/>
        <v>100</v>
      </c>
    </row>
    <row r="149" spans="1:11" ht="18.75" customHeight="1">
      <c r="A149" s="21" t="s">
        <v>48</v>
      </c>
      <c r="B149" s="12" t="s">
        <v>49</v>
      </c>
      <c r="C149" s="12" t="s">
        <v>3</v>
      </c>
      <c r="D149" s="12"/>
      <c r="E149" s="12"/>
      <c r="F149" s="14">
        <f>SUM(F150+F153+F156+F158)</f>
        <v>26876.3</v>
      </c>
      <c r="G149" s="14">
        <f>SUM(G150+G153+G156+G158)</f>
        <v>992.3</v>
      </c>
      <c r="H149" s="14">
        <f>SUM(H150+H153+H156+H158)</f>
        <v>26867.3</v>
      </c>
      <c r="I149" s="14">
        <f>SUM(I150+I153+I156+I158)</f>
        <v>992.3</v>
      </c>
      <c r="J149" s="16">
        <f t="shared" si="13"/>
        <v>99.96651324773127</v>
      </c>
      <c r="K149" s="16">
        <f t="shared" si="13"/>
        <v>100</v>
      </c>
    </row>
    <row r="150" spans="1:11" ht="33" customHeight="1">
      <c r="A150" s="22" t="s">
        <v>50</v>
      </c>
      <c r="B150" s="18" t="s">
        <v>49</v>
      </c>
      <c r="C150" s="18" t="s">
        <v>3</v>
      </c>
      <c r="D150" s="18" t="s">
        <v>51</v>
      </c>
      <c r="E150" s="18"/>
      <c r="F150" s="19">
        <f>SUM(F151+F152)</f>
        <v>13668</v>
      </c>
      <c r="G150" s="19"/>
      <c r="H150" s="19">
        <f>SUM(H151+H152)</f>
        <v>13665</v>
      </c>
      <c r="I150" s="15"/>
      <c r="J150" s="10">
        <f t="shared" si="13"/>
        <v>99.97805092186128</v>
      </c>
      <c r="K150" s="15"/>
    </row>
    <row r="151" spans="1:11" ht="31.5" customHeight="1">
      <c r="A151" s="22" t="s">
        <v>6</v>
      </c>
      <c r="B151" s="18" t="s">
        <v>49</v>
      </c>
      <c r="C151" s="18" t="s">
        <v>3</v>
      </c>
      <c r="D151" s="18" t="s">
        <v>51</v>
      </c>
      <c r="E151" s="18" t="s">
        <v>7</v>
      </c>
      <c r="F151" s="19">
        <v>13454</v>
      </c>
      <c r="G151" s="19"/>
      <c r="H151" s="15">
        <v>13451</v>
      </c>
      <c r="I151" s="15"/>
      <c r="J151" s="10">
        <f t="shared" si="13"/>
        <v>99.97770179872157</v>
      </c>
      <c r="K151" s="15"/>
    </row>
    <row r="152" spans="1:11" ht="64.5" customHeight="1">
      <c r="A152" s="22" t="s">
        <v>72</v>
      </c>
      <c r="B152" s="18" t="s">
        <v>49</v>
      </c>
      <c r="C152" s="18" t="s">
        <v>3</v>
      </c>
      <c r="D152" s="18" t="s">
        <v>51</v>
      </c>
      <c r="E152" s="18" t="s">
        <v>21</v>
      </c>
      <c r="F152" s="19">
        <v>214</v>
      </c>
      <c r="G152" s="19"/>
      <c r="H152" s="15">
        <v>214</v>
      </c>
      <c r="I152" s="15"/>
      <c r="J152" s="10">
        <f t="shared" si="13"/>
        <v>100</v>
      </c>
      <c r="K152" s="15"/>
    </row>
    <row r="153" spans="1:11" ht="18" customHeight="1">
      <c r="A153" s="22" t="s">
        <v>75</v>
      </c>
      <c r="B153" s="18" t="s">
        <v>49</v>
      </c>
      <c r="C153" s="18" t="s">
        <v>3</v>
      </c>
      <c r="D153" s="18" t="s">
        <v>52</v>
      </c>
      <c r="E153" s="18"/>
      <c r="F153" s="19">
        <f>SUM(F154+F155)</f>
        <v>2014</v>
      </c>
      <c r="G153" s="19"/>
      <c r="H153" s="19">
        <f>SUM(H154+H155)</f>
        <v>2009</v>
      </c>
      <c r="I153" s="15"/>
      <c r="J153" s="10">
        <f t="shared" si="13"/>
        <v>99.75173783515392</v>
      </c>
      <c r="K153" s="15"/>
    </row>
    <row r="154" spans="1:11" ht="30.75" customHeight="1">
      <c r="A154" s="22" t="s">
        <v>6</v>
      </c>
      <c r="B154" s="18" t="s">
        <v>49</v>
      </c>
      <c r="C154" s="18" t="s">
        <v>3</v>
      </c>
      <c r="D154" s="18" t="s">
        <v>52</v>
      </c>
      <c r="E154" s="18" t="s">
        <v>7</v>
      </c>
      <c r="F154" s="19">
        <v>1460</v>
      </c>
      <c r="G154" s="19"/>
      <c r="H154" s="15">
        <v>1455</v>
      </c>
      <c r="I154" s="15"/>
      <c r="J154" s="10">
        <f t="shared" si="13"/>
        <v>99.65753424657534</v>
      </c>
      <c r="K154" s="15"/>
    </row>
    <row r="155" spans="1:11" ht="66.75" customHeight="1">
      <c r="A155" s="22" t="s">
        <v>72</v>
      </c>
      <c r="B155" s="18" t="s">
        <v>49</v>
      </c>
      <c r="C155" s="18" t="s">
        <v>3</v>
      </c>
      <c r="D155" s="18" t="s">
        <v>52</v>
      </c>
      <c r="E155" s="18" t="s">
        <v>21</v>
      </c>
      <c r="F155" s="19">
        <v>554</v>
      </c>
      <c r="G155" s="19"/>
      <c r="H155" s="15">
        <v>554</v>
      </c>
      <c r="I155" s="15"/>
      <c r="J155" s="10">
        <f t="shared" si="13"/>
        <v>100</v>
      </c>
      <c r="K155" s="15"/>
    </row>
    <row r="156" spans="1:11" ht="17.25" customHeight="1">
      <c r="A156" s="22" t="s">
        <v>53</v>
      </c>
      <c r="B156" s="18" t="s">
        <v>49</v>
      </c>
      <c r="C156" s="18" t="s">
        <v>3</v>
      </c>
      <c r="D156" s="18" t="s">
        <v>54</v>
      </c>
      <c r="E156" s="18"/>
      <c r="F156" s="19">
        <f>SUM(F157)</f>
        <v>5421</v>
      </c>
      <c r="G156" s="19"/>
      <c r="H156" s="19">
        <f>SUM(H157)</f>
        <v>5421</v>
      </c>
      <c r="I156" s="15"/>
      <c r="J156" s="10">
        <f t="shared" si="13"/>
        <v>100</v>
      </c>
      <c r="K156" s="15"/>
    </row>
    <row r="157" spans="1:11" ht="33" customHeight="1">
      <c r="A157" s="22" t="s">
        <v>6</v>
      </c>
      <c r="B157" s="18" t="s">
        <v>49</v>
      </c>
      <c r="C157" s="18" t="s">
        <v>3</v>
      </c>
      <c r="D157" s="18" t="s">
        <v>54</v>
      </c>
      <c r="E157" s="18" t="s">
        <v>7</v>
      </c>
      <c r="F157" s="19">
        <v>5421</v>
      </c>
      <c r="G157" s="19"/>
      <c r="H157" s="15">
        <v>5421</v>
      </c>
      <c r="I157" s="15"/>
      <c r="J157" s="10">
        <f t="shared" si="13"/>
        <v>100</v>
      </c>
      <c r="K157" s="15"/>
    </row>
    <row r="158" spans="1:11" ht="51" customHeight="1">
      <c r="A158" s="22" t="s">
        <v>115</v>
      </c>
      <c r="B158" s="18" t="s">
        <v>49</v>
      </c>
      <c r="C158" s="18" t="s">
        <v>3</v>
      </c>
      <c r="D158" s="18" t="s">
        <v>116</v>
      </c>
      <c r="E158" s="18"/>
      <c r="F158" s="19">
        <f>SUM(F159+F160)</f>
        <v>5773.3</v>
      </c>
      <c r="G158" s="19">
        <f>SUM(G159+G160)</f>
        <v>992.3</v>
      </c>
      <c r="H158" s="15">
        <f>SUM(H159+H160)</f>
        <v>5772.3</v>
      </c>
      <c r="I158" s="15">
        <f>SUM(I159+I160)</f>
        <v>992.3</v>
      </c>
      <c r="J158" s="10">
        <f t="shared" si="13"/>
        <v>99.98267888382728</v>
      </c>
      <c r="K158" s="10">
        <f t="shared" si="13"/>
        <v>100</v>
      </c>
    </row>
    <row r="159" spans="1:11" ht="63" customHeight="1">
      <c r="A159" s="22" t="s">
        <v>72</v>
      </c>
      <c r="B159" s="18" t="s">
        <v>49</v>
      </c>
      <c r="C159" s="18" t="s">
        <v>3</v>
      </c>
      <c r="D159" s="18" t="s">
        <v>116</v>
      </c>
      <c r="E159" s="18" t="s">
        <v>21</v>
      </c>
      <c r="F159" s="19">
        <v>3077.3</v>
      </c>
      <c r="G159" s="19">
        <v>992.3</v>
      </c>
      <c r="H159" s="15">
        <v>3076.3</v>
      </c>
      <c r="I159" s="15">
        <v>992.3</v>
      </c>
      <c r="J159" s="10">
        <f t="shared" si="13"/>
        <v>99.96750398076234</v>
      </c>
      <c r="K159" s="10">
        <f t="shared" si="13"/>
        <v>100</v>
      </c>
    </row>
    <row r="160" spans="1:11" ht="18" customHeight="1">
      <c r="A160" s="22" t="s">
        <v>144</v>
      </c>
      <c r="B160" s="18" t="s">
        <v>49</v>
      </c>
      <c r="C160" s="18" t="s">
        <v>3</v>
      </c>
      <c r="D160" s="18" t="s">
        <v>116</v>
      </c>
      <c r="E160" s="18" t="s">
        <v>143</v>
      </c>
      <c r="F160" s="19">
        <v>2696</v>
      </c>
      <c r="G160" s="19"/>
      <c r="H160" s="15">
        <v>2696</v>
      </c>
      <c r="I160" s="15"/>
      <c r="J160" s="10">
        <f t="shared" si="13"/>
        <v>100</v>
      </c>
      <c r="K160" s="10"/>
    </row>
    <row r="161" spans="1:11" ht="18" customHeight="1">
      <c r="A161" s="21" t="s">
        <v>55</v>
      </c>
      <c r="B161" s="12" t="s">
        <v>49</v>
      </c>
      <c r="C161" s="12" t="s">
        <v>4</v>
      </c>
      <c r="D161" s="12"/>
      <c r="E161" s="12"/>
      <c r="F161" s="14">
        <f>SUM(F162)</f>
        <v>2526</v>
      </c>
      <c r="G161" s="14"/>
      <c r="H161" s="14">
        <f>SUM(H162)</f>
        <v>2480</v>
      </c>
      <c r="I161" s="15"/>
      <c r="J161" s="16">
        <f t="shared" si="13"/>
        <v>98.17893903404592</v>
      </c>
      <c r="K161" s="15"/>
    </row>
    <row r="162" spans="1:11" ht="18.75" customHeight="1">
      <c r="A162" s="22" t="s">
        <v>56</v>
      </c>
      <c r="B162" s="18" t="s">
        <v>49</v>
      </c>
      <c r="C162" s="18" t="s">
        <v>4</v>
      </c>
      <c r="D162" s="18" t="s">
        <v>57</v>
      </c>
      <c r="E162" s="18"/>
      <c r="F162" s="19">
        <f>SUM(F163)</f>
        <v>2526</v>
      </c>
      <c r="G162" s="19"/>
      <c r="H162" s="19">
        <f>SUM(H163)</f>
        <v>2480</v>
      </c>
      <c r="I162" s="15"/>
      <c r="J162" s="10">
        <f t="shared" si="13"/>
        <v>98.17893903404592</v>
      </c>
      <c r="K162" s="15"/>
    </row>
    <row r="163" spans="1:11" ht="33.75" customHeight="1">
      <c r="A163" s="22" t="s">
        <v>6</v>
      </c>
      <c r="B163" s="18" t="s">
        <v>49</v>
      </c>
      <c r="C163" s="18" t="s">
        <v>4</v>
      </c>
      <c r="D163" s="18" t="s">
        <v>57</v>
      </c>
      <c r="E163" s="18" t="s">
        <v>7</v>
      </c>
      <c r="F163" s="19">
        <v>2526</v>
      </c>
      <c r="G163" s="19"/>
      <c r="H163" s="15">
        <v>2480</v>
      </c>
      <c r="I163" s="15"/>
      <c r="J163" s="10">
        <f t="shared" si="13"/>
        <v>98.17893903404592</v>
      </c>
      <c r="K163" s="15"/>
    </row>
    <row r="164" spans="1:11" ht="19.5" customHeight="1">
      <c r="A164" s="21" t="s">
        <v>121</v>
      </c>
      <c r="B164" s="12" t="s">
        <v>49</v>
      </c>
      <c r="C164" s="12" t="s">
        <v>9</v>
      </c>
      <c r="D164" s="12"/>
      <c r="E164" s="12"/>
      <c r="F164" s="14">
        <f>SUM(F165)</f>
        <v>2759</v>
      </c>
      <c r="G164" s="14"/>
      <c r="H164" s="14">
        <f>SUM(H165)</f>
        <v>2759</v>
      </c>
      <c r="I164" s="14"/>
      <c r="J164" s="16">
        <f t="shared" si="13"/>
        <v>100</v>
      </c>
      <c r="K164" s="26"/>
    </row>
    <row r="165" spans="1:11" ht="50.25" customHeight="1">
      <c r="A165" s="22" t="s">
        <v>122</v>
      </c>
      <c r="B165" s="18" t="s">
        <v>49</v>
      </c>
      <c r="C165" s="18" t="s">
        <v>9</v>
      </c>
      <c r="D165" s="18" t="s">
        <v>123</v>
      </c>
      <c r="E165" s="18"/>
      <c r="F165" s="19">
        <f>SUM(F166)</f>
        <v>2759</v>
      </c>
      <c r="G165" s="19"/>
      <c r="H165" s="19">
        <f>SUM(H166)</f>
        <v>2759</v>
      </c>
      <c r="I165" s="19"/>
      <c r="J165" s="10">
        <f t="shared" si="13"/>
        <v>100</v>
      </c>
      <c r="K165" s="15"/>
    </row>
    <row r="166" spans="1:11" ht="96.75" customHeight="1">
      <c r="A166" s="22" t="s">
        <v>183</v>
      </c>
      <c r="B166" s="18" t="s">
        <v>49</v>
      </c>
      <c r="C166" s="18" t="s">
        <v>9</v>
      </c>
      <c r="D166" s="18" t="s">
        <v>123</v>
      </c>
      <c r="E166" s="18" t="s">
        <v>26</v>
      </c>
      <c r="F166" s="19">
        <v>2759</v>
      </c>
      <c r="G166" s="19"/>
      <c r="H166" s="15">
        <v>2759</v>
      </c>
      <c r="I166" s="15"/>
      <c r="J166" s="10">
        <f t="shared" si="13"/>
        <v>100</v>
      </c>
      <c r="K166" s="15"/>
    </row>
    <row r="167" spans="1:11" ht="33" customHeight="1">
      <c r="A167" s="21" t="s">
        <v>114</v>
      </c>
      <c r="B167" s="12" t="s">
        <v>46</v>
      </c>
      <c r="C167" s="12" t="s">
        <v>111</v>
      </c>
      <c r="D167" s="12"/>
      <c r="E167" s="12"/>
      <c r="F167" s="9">
        <f>SUM(F168+F176+F182+F185+F190+F201)</f>
        <v>124282.7</v>
      </c>
      <c r="G167" s="9">
        <f>SUM(G168+G176+G182+G185+G190+G201)</f>
        <v>44877.5</v>
      </c>
      <c r="H167" s="9">
        <f>SUM(H168+H176+H182+H185+H190+H201)</f>
        <v>123543.1</v>
      </c>
      <c r="I167" s="9">
        <f>SUM(I168+I176+I182+I185+I190+I201)</f>
        <v>44285.5</v>
      </c>
      <c r="J167" s="25">
        <f t="shared" si="13"/>
        <v>99.40490510746871</v>
      </c>
      <c r="K167" s="25">
        <f>SUM(I167/G167*100)</f>
        <v>98.68085343434906</v>
      </c>
    </row>
    <row r="168" spans="1:11" ht="18" customHeight="1">
      <c r="A168" s="21" t="s">
        <v>81</v>
      </c>
      <c r="B168" s="12" t="s">
        <v>46</v>
      </c>
      <c r="C168" s="12" t="s">
        <v>3</v>
      </c>
      <c r="D168" s="12"/>
      <c r="E168" s="12"/>
      <c r="F168" s="14">
        <f>SUM(F169+F174+F172)</f>
        <v>25102.5</v>
      </c>
      <c r="G168" s="14">
        <f>SUM(G169+G174+G172)</f>
        <v>7189.5</v>
      </c>
      <c r="H168" s="14">
        <f>SUM(H169+H174+H172)</f>
        <v>25102.5</v>
      </c>
      <c r="I168" s="14">
        <f>SUM(I169+I174+I172)</f>
        <v>7189.5</v>
      </c>
      <c r="J168" s="16">
        <f t="shared" si="13"/>
        <v>100</v>
      </c>
      <c r="K168" s="16">
        <f t="shared" si="13"/>
        <v>100</v>
      </c>
    </row>
    <row r="169" spans="1:11" ht="32.25" customHeight="1">
      <c r="A169" s="22" t="s">
        <v>58</v>
      </c>
      <c r="B169" s="18" t="s">
        <v>46</v>
      </c>
      <c r="C169" s="18" t="s">
        <v>3</v>
      </c>
      <c r="D169" s="18" t="s">
        <v>59</v>
      </c>
      <c r="E169" s="18"/>
      <c r="F169" s="19">
        <f>SUM(F170+F171)</f>
        <v>17913</v>
      </c>
      <c r="G169" s="19"/>
      <c r="H169" s="19">
        <f>SUM(H170+H171)</f>
        <v>17913</v>
      </c>
      <c r="I169" s="19"/>
      <c r="J169" s="10">
        <f t="shared" si="13"/>
        <v>100</v>
      </c>
      <c r="K169" s="10"/>
    </row>
    <row r="170" spans="1:11" ht="31.5" customHeight="1">
      <c r="A170" s="22" t="s">
        <v>6</v>
      </c>
      <c r="B170" s="18" t="s">
        <v>46</v>
      </c>
      <c r="C170" s="18" t="s">
        <v>3</v>
      </c>
      <c r="D170" s="18" t="s">
        <v>59</v>
      </c>
      <c r="E170" s="18" t="s">
        <v>7</v>
      </c>
      <c r="F170" s="19">
        <v>12913</v>
      </c>
      <c r="G170" s="19"/>
      <c r="H170" s="15">
        <v>12913</v>
      </c>
      <c r="I170" s="15"/>
      <c r="J170" s="10">
        <f t="shared" si="13"/>
        <v>100</v>
      </c>
      <c r="K170" s="10"/>
    </row>
    <row r="171" spans="1:11" ht="65.25" customHeight="1">
      <c r="A171" s="22" t="s">
        <v>72</v>
      </c>
      <c r="B171" s="18" t="s">
        <v>46</v>
      </c>
      <c r="C171" s="18" t="s">
        <v>3</v>
      </c>
      <c r="D171" s="18" t="s">
        <v>59</v>
      </c>
      <c r="E171" s="18" t="s">
        <v>21</v>
      </c>
      <c r="F171" s="19">
        <v>5000</v>
      </c>
      <c r="G171" s="19"/>
      <c r="H171" s="15">
        <v>5000</v>
      </c>
      <c r="I171" s="15"/>
      <c r="J171" s="10">
        <f t="shared" si="13"/>
        <v>100</v>
      </c>
      <c r="K171" s="10"/>
    </row>
    <row r="172" spans="1:11" ht="36" customHeight="1">
      <c r="A172" s="22" t="s">
        <v>178</v>
      </c>
      <c r="B172" s="18" t="s">
        <v>46</v>
      </c>
      <c r="C172" s="18" t="s">
        <v>3</v>
      </c>
      <c r="D172" s="18" t="s">
        <v>179</v>
      </c>
      <c r="E172" s="18"/>
      <c r="F172" s="19">
        <v>6061.5</v>
      </c>
      <c r="G172" s="19">
        <v>6061.5</v>
      </c>
      <c r="H172" s="19">
        <v>6061.5</v>
      </c>
      <c r="I172" s="19">
        <v>6061.5</v>
      </c>
      <c r="J172" s="10">
        <f t="shared" si="13"/>
        <v>100</v>
      </c>
      <c r="K172" s="10">
        <f t="shared" si="13"/>
        <v>100</v>
      </c>
    </row>
    <row r="173" spans="1:11" ht="65.25" customHeight="1">
      <c r="A173" s="22" t="s">
        <v>72</v>
      </c>
      <c r="B173" s="18" t="s">
        <v>46</v>
      </c>
      <c r="C173" s="18" t="s">
        <v>3</v>
      </c>
      <c r="D173" s="18" t="s">
        <v>179</v>
      </c>
      <c r="E173" s="18" t="s">
        <v>21</v>
      </c>
      <c r="F173" s="19">
        <v>6061.5</v>
      </c>
      <c r="G173" s="19">
        <v>6061.5</v>
      </c>
      <c r="H173" s="19">
        <v>6061.5</v>
      </c>
      <c r="I173" s="19">
        <v>6061.5</v>
      </c>
      <c r="J173" s="10">
        <f t="shared" si="13"/>
        <v>100</v>
      </c>
      <c r="K173" s="10">
        <f t="shared" si="13"/>
        <v>100</v>
      </c>
    </row>
    <row r="174" spans="1:11" ht="31.5" customHeight="1">
      <c r="A174" s="22" t="s">
        <v>165</v>
      </c>
      <c r="B174" s="18" t="s">
        <v>46</v>
      </c>
      <c r="C174" s="18" t="s">
        <v>3</v>
      </c>
      <c r="D174" s="18" t="s">
        <v>65</v>
      </c>
      <c r="E174" s="18"/>
      <c r="F174" s="19">
        <f>SUM(F175)</f>
        <v>1128</v>
      </c>
      <c r="G174" s="19">
        <f>SUM(G175)</f>
        <v>1128</v>
      </c>
      <c r="H174" s="19">
        <f>SUM(H175)</f>
        <v>1128</v>
      </c>
      <c r="I174" s="19">
        <f>SUM(I175)</f>
        <v>1128</v>
      </c>
      <c r="J174" s="10">
        <f t="shared" si="13"/>
        <v>100</v>
      </c>
      <c r="K174" s="10">
        <f t="shared" si="13"/>
        <v>100</v>
      </c>
    </row>
    <row r="175" spans="1:11" ht="31.5" customHeight="1">
      <c r="A175" s="22" t="s">
        <v>6</v>
      </c>
      <c r="B175" s="18" t="s">
        <v>46</v>
      </c>
      <c r="C175" s="18" t="s">
        <v>3</v>
      </c>
      <c r="D175" s="18" t="s">
        <v>65</v>
      </c>
      <c r="E175" s="18" t="s">
        <v>7</v>
      </c>
      <c r="F175" s="19">
        <v>1128</v>
      </c>
      <c r="G175" s="19">
        <v>1128</v>
      </c>
      <c r="H175" s="15">
        <v>1128</v>
      </c>
      <c r="I175" s="15">
        <v>1128</v>
      </c>
      <c r="J175" s="10">
        <f t="shared" si="13"/>
        <v>100</v>
      </c>
      <c r="K175" s="10">
        <f t="shared" si="13"/>
        <v>100</v>
      </c>
    </row>
    <row r="176" spans="1:11" ht="20.25" customHeight="1">
      <c r="A176" s="21" t="s">
        <v>73</v>
      </c>
      <c r="B176" s="12" t="s">
        <v>46</v>
      </c>
      <c r="C176" s="12" t="s">
        <v>8</v>
      </c>
      <c r="D176" s="12"/>
      <c r="E176" s="12"/>
      <c r="F176" s="14">
        <f>SUM(F177+F180)</f>
        <v>15430</v>
      </c>
      <c r="G176" s="14">
        <f>SUM(G177+G180)</f>
        <v>26</v>
      </c>
      <c r="H176" s="14">
        <f>SUM(H177+H180)</f>
        <v>15428</v>
      </c>
      <c r="I176" s="14">
        <f>SUM(I177+I180)</f>
        <v>26</v>
      </c>
      <c r="J176" s="16">
        <f t="shared" si="13"/>
        <v>99.98703823720025</v>
      </c>
      <c r="K176" s="16">
        <f t="shared" si="13"/>
        <v>100</v>
      </c>
    </row>
    <row r="177" spans="1:11" ht="36" customHeight="1">
      <c r="A177" s="22" t="s">
        <v>58</v>
      </c>
      <c r="B177" s="18" t="s">
        <v>46</v>
      </c>
      <c r="C177" s="18" t="s">
        <v>8</v>
      </c>
      <c r="D177" s="18" t="s">
        <v>59</v>
      </c>
      <c r="E177" s="18"/>
      <c r="F177" s="19">
        <f>SUM(F178+F179)</f>
        <v>15404</v>
      </c>
      <c r="G177" s="19"/>
      <c r="H177" s="19">
        <f>SUM(H178+H179)</f>
        <v>15402</v>
      </c>
      <c r="I177" s="19"/>
      <c r="J177" s="10">
        <f t="shared" si="13"/>
        <v>99.98701635938717</v>
      </c>
      <c r="K177" s="10"/>
    </row>
    <row r="178" spans="1:11" ht="34.5" customHeight="1">
      <c r="A178" s="22" t="s">
        <v>6</v>
      </c>
      <c r="B178" s="18" t="s">
        <v>46</v>
      </c>
      <c r="C178" s="18" t="s">
        <v>8</v>
      </c>
      <c r="D178" s="18" t="s">
        <v>59</v>
      </c>
      <c r="E178" s="18" t="s">
        <v>7</v>
      </c>
      <c r="F178" s="19">
        <v>14425</v>
      </c>
      <c r="G178" s="19"/>
      <c r="H178" s="15">
        <v>14424</v>
      </c>
      <c r="I178" s="15"/>
      <c r="J178" s="10">
        <f t="shared" si="13"/>
        <v>99.99306759098788</v>
      </c>
      <c r="K178" s="10"/>
    </row>
    <row r="179" spans="1:11" ht="65.25" customHeight="1">
      <c r="A179" s="22" t="s">
        <v>72</v>
      </c>
      <c r="B179" s="18" t="s">
        <v>46</v>
      </c>
      <c r="C179" s="18" t="s">
        <v>8</v>
      </c>
      <c r="D179" s="18" t="s">
        <v>59</v>
      </c>
      <c r="E179" s="18" t="s">
        <v>21</v>
      </c>
      <c r="F179" s="19">
        <v>979</v>
      </c>
      <c r="G179" s="19"/>
      <c r="H179" s="15">
        <v>978</v>
      </c>
      <c r="I179" s="15"/>
      <c r="J179" s="10">
        <f t="shared" si="13"/>
        <v>99.89785495403473</v>
      </c>
      <c r="K179" s="10"/>
    </row>
    <row r="180" spans="1:11" ht="35.25" customHeight="1">
      <c r="A180" s="22" t="s">
        <v>165</v>
      </c>
      <c r="B180" s="18" t="s">
        <v>46</v>
      </c>
      <c r="C180" s="18" t="s">
        <v>8</v>
      </c>
      <c r="D180" s="18" t="s">
        <v>65</v>
      </c>
      <c r="E180" s="18"/>
      <c r="F180" s="19">
        <v>26</v>
      </c>
      <c r="G180" s="19">
        <v>26</v>
      </c>
      <c r="H180" s="19">
        <v>26</v>
      </c>
      <c r="I180" s="19">
        <v>26</v>
      </c>
      <c r="J180" s="10">
        <f t="shared" si="13"/>
        <v>100</v>
      </c>
      <c r="K180" s="10">
        <f t="shared" si="13"/>
        <v>100</v>
      </c>
    </row>
    <row r="181" spans="1:11" ht="65.25" customHeight="1">
      <c r="A181" s="22" t="s">
        <v>72</v>
      </c>
      <c r="B181" s="18" t="s">
        <v>46</v>
      </c>
      <c r="C181" s="18" t="s">
        <v>8</v>
      </c>
      <c r="D181" s="18" t="s">
        <v>65</v>
      </c>
      <c r="E181" s="18" t="s">
        <v>21</v>
      </c>
      <c r="F181" s="19">
        <v>26</v>
      </c>
      <c r="G181" s="19">
        <v>26</v>
      </c>
      <c r="H181" s="19">
        <v>26</v>
      </c>
      <c r="I181" s="19">
        <v>26</v>
      </c>
      <c r="J181" s="10">
        <f>SUM(H181/F181*100)</f>
        <v>100</v>
      </c>
      <c r="K181" s="10">
        <f>SUM(I181/G181*100)</f>
        <v>100</v>
      </c>
    </row>
    <row r="182" spans="1:11" ht="33.75" customHeight="1">
      <c r="A182" s="21" t="s">
        <v>82</v>
      </c>
      <c r="B182" s="12" t="s">
        <v>46</v>
      </c>
      <c r="C182" s="12" t="s">
        <v>4</v>
      </c>
      <c r="D182" s="12"/>
      <c r="E182" s="12"/>
      <c r="F182" s="14">
        <f>SUM(F183)</f>
        <v>1891</v>
      </c>
      <c r="G182" s="14"/>
      <c r="H182" s="14">
        <f>SUM(H183)</f>
        <v>1891</v>
      </c>
      <c r="I182" s="14"/>
      <c r="J182" s="16">
        <f aca="true" t="shared" si="14" ref="J182:J189">SUM(H182/F182*100)</f>
        <v>100</v>
      </c>
      <c r="K182" s="15"/>
    </row>
    <row r="183" spans="1:11" ht="33" customHeight="1">
      <c r="A183" s="22" t="s">
        <v>58</v>
      </c>
      <c r="B183" s="18" t="s">
        <v>46</v>
      </c>
      <c r="C183" s="18" t="s">
        <v>4</v>
      </c>
      <c r="D183" s="18" t="s">
        <v>59</v>
      </c>
      <c r="E183" s="18"/>
      <c r="F183" s="19">
        <f>SUM(F184)</f>
        <v>1891</v>
      </c>
      <c r="G183" s="19"/>
      <c r="H183" s="19">
        <f>SUM(H184)</f>
        <v>1891</v>
      </c>
      <c r="I183" s="19"/>
      <c r="J183" s="10">
        <f t="shared" si="14"/>
        <v>100</v>
      </c>
      <c r="K183" s="15"/>
    </row>
    <row r="184" spans="1:11" ht="35.25" customHeight="1">
      <c r="A184" s="22" t="s">
        <v>6</v>
      </c>
      <c r="B184" s="18" t="s">
        <v>46</v>
      </c>
      <c r="C184" s="18" t="s">
        <v>4</v>
      </c>
      <c r="D184" s="18" t="s">
        <v>59</v>
      </c>
      <c r="E184" s="18" t="s">
        <v>7</v>
      </c>
      <c r="F184" s="19">
        <v>1891</v>
      </c>
      <c r="G184" s="19"/>
      <c r="H184" s="15">
        <v>1891</v>
      </c>
      <c r="I184" s="15"/>
      <c r="J184" s="10">
        <f t="shared" si="14"/>
        <v>100</v>
      </c>
      <c r="K184" s="15"/>
    </row>
    <row r="185" spans="1:11" ht="18" customHeight="1">
      <c r="A185" s="21" t="s">
        <v>83</v>
      </c>
      <c r="B185" s="12" t="s">
        <v>46</v>
      </c>
      <c r="C185" s="12" t="s">
        <v>9</v>
      </c>
      <c r="D185" s="12"/>
      <c r="E185" s="12"/>
      <c r="F185" s="14">
        <f>SUM(F186+F188)</f>
        <v>13351</v>
      </c>
      <c r="G185" s="14">
        <f>SUM(G186+G188)</f>
        <v>2612</v>
      </c>
      <c r="H185" s="14">
        <f>SUM(H186+H188)</f>
        <v>12759</v>
      </c>
      <c r="I185" s="14">
        <f>SUM(I186+I188)</f>
        <v>2020</v>
      </c>
      <c r="J185" s="16">
        <f t="shared" si="14"/>
        <v>95.56587521533967</v>
      </c>
      <c r="K185" s="16">
        <f>SUM(I185/G185*100)</f>
        <v>77.33537519142419</v>
      </c>
    </row>
    <row r="186" spans="1:11" ht="34.5" customHeight="1">
      <c r="A186" s="22" t="s">
        <v>58</v>
      </c>
      <c r="B186" s="18" t="s">
        <v>46</v>
      </c>
      <c r="C186" s="18" t="s">
        <v>9</v>
      </c>
      <c r="D186" s="18" t="s">
        <v>59</v>
      </c>
      <c r="E186" s="18"/>
      <c r="F186" s="19">
        <f>SUM(F187)</f>
        <v>10739</v>
      </c>
      <c r="G186" s="19"/>
      <c r="H186" s="19">
        <f>SUM(H187)</f>
        <v>10739</v>
      </c>
      <c r="I186" s="15"/>
      <c r="J186" s="10">
        <f t="shared" si="14"/>
        <v>100</v>
      </c>
      <c r="K186" s="15"/>
    </row>
    <row r="187" spans="1:11" ht="33.75" customHeight="1">
      <c r="A187" s="22" t="s">
        <v>6</v>
      </c>
      <c r="B187" s="18" t="s">
        <v>46</v>
      </c>
      <c r="C187" s="18" t="s">
        <v>9</v>
      </c>
      <c r="D187" s="18" t="s">
        <v>59</v>
      </c>
      <c r="E187" s="18" t="s">
        <v>7</v>
      </c>
      <c r="F187" s="19">
        <v>10739</v>
      </c>
      <c r="G187" s="19"/>
      <c r="H187" s="15">
        <v>10739</v>
      </c>
      <c r="I187" s="15"/>
      <c r="J187" s="10">
        <f t="shared" si="14"/>
        <v>100</v>
      </c>
      <c r="K187" s="15"/>
    </row>
    <row r="188" spans="1:11" ht="31.5" customHeight="1">
      <c r="A188" s="22" t="s">
        <v>64</v>
      </c>
      <c r="B188" s="18" t="s">
        <v>46</v>
      </c>
      <c r="C188" s="18" t="s">
        <v>9</v>
      </c>
      <c r="D188" s="18" t="s">
        <v>65</v>
      </c>
      <c r="E188" s="18"/>
      <c r="F188" s="19">
        <f>SUM(F189)</f>
        <v>2612</v>
      </c>
      <c r="G188" s="19">
        <f>SUM(G189)</f>
        <v>2612</v>
      </c>
      <c r="H188" s="19">
        <f>SUM(H189)</f>
        <v>2020</v>
      </c>
      <c r="I188" s="19">
        <f>SUM(I189)</f>
        <v>2020</v>
      </c>
      <c r="J188" s="10">
        <f t="shared" si="14"/>
        <v>77.33537519142419</v>
      </c>
      <c r="K188" s="10">
        <f>SUM(I188/G188*100)</f>
        <v>77.33537519142419</v>
      </c>
    </row>
    <row r="189" spans="1:11" ht="33.75" customHeight="1">
      <c r="A189" s="22" t="s">
        <v>6</v>
      </c>
      <c r="B189" s="18" t="s">
        <v>46</v>
      </c>
      <c r="C189" s="18" t="s">
        <v>9</v>
      </c>
      <c r="D189" s="18" t="s">
        <v>65</v>
      </c>
      <c r="E189" s="18" t="s">
        <v>7</v>
      </c>
      <c r="F189" s="19">
        <v>2612</v>
      </c>
      <c r="G189" s="19">
        <v>2612</v>
      </c>
      <c r="H189" s="15">
        <v>2020</v>
      </c>
      <c r="I189" s="15">
        <v>2020</v>
      </c>
      <c r="J189" s="10">
        <f t="shared" si="14"/>
        <v>77.33537519142419</v>
      </c>
      <c r="K189" s="10">
        <f>SUM(I189/G189*100)</f>
        <v>77.33537519142419</v>
      </c>
    </row>
    <row r="190" spans="1:11" ht="19.5" customHeight="1">
      <c r="A190" s="21" t="s">
        <v>60</v>
      </c>
      <c r="B190" s="12" t="s">
        <v>46</v>
      </c>
      <c r="C190" s="12" t="s">
        <v>49</v>
      </c>
      <c r="D190" s="12"/>
      <c r="E190" s="12"/>
      <c r="F190" s="14">
        <f>SUM(F193+F191+F198+F196)</f>
        <v>64176.2</v>
      </c>
      <c r="G190" s="14">
        <f>SUM(G193+G191+G198+G196)</f>
        <v>35050</v>
      </c>
      <c r="H190" s="14">
        <f>SUM(H193+H191+H198+H196)</f>
        <v>64162.6</v>
      </c>
      <c r="I190" s="14">
        <f>SUM(I193+I191+I198+I196)</f>
        <v>35050</v>
      </c>
      <c r="J190" s="16">
        <f aca="true" t="shared" si="15" ref="J190:K210">SUM(H190/F190*100)</f>
        <v>99.97880834327991</v>
      </c>
      <c r="K190" s="16">
        <f t="shared" si="15"/>
        <v>100</v>
      </c>
    </row>
    <row r="191" spans="1:11" ht="21.75" customHeight="1">
      <c r="A191" s="17" t="s">
        <v>145</v>
      </c>
      <c r="B191" s="18" t="s">
        <v>46</v>
      </c>
      <c r="C191" s="18" t="s">
        <v>49</v>
      </c>
      <c r="D191" s="18" t="s">
        <v>146</v>
      </c>
      <c r="E191" s="18"/>
      <c r="F191" s="19">
        <f>SUM(F192)</f>
        <v>22037</v>
      </c>
      <c r="G191" s="19">
        <v>1000</v>
      </c>
      <c r="H191" s="19">
        <f>SUM(H192)</f>
        <v>22036</v>
      </c>
      <c r="I191" s="19">
        <f>SUM(I192)</f>
        <v>1000</v>
      </c>
      <c r="J191" s="10">
        <f t="shared" si="15"/>
        <v>99.99546217724735</v>
      </c>
      <c r="K191" s="10">
        <f t="shared" si="15"/>
        <v>100</v>
      </c>
    </row>
    <row r="192" spans="1:11" ht="33" customHeight="1">
      <c r="A192" s="17" t="s">
        <v>6</v>
      </c>
      <c r="B192" s="18" t="s">
        <v>46</v>
      </c>
      <c r="C192" s="18" t="s">
        <v>49</v>
      </c>
      <c r="D192" s="18" t="s">
        <v>146</v>
      </c>
      <c r="E192" s="18" t="s">
        <v>7</v>
      </c>
      <c r="F192" s="19">
        <v>22037</v>
      </c>
      <c r="G192" s="19">
        <v>1000</v>
      </c>
      <c r="H192" s="15">
        <v>22036</v>
      </c>
      <c r="I192" s="15">
        <v>1000</v>
      </c>
      <c r="J192" s="10">
        <f t="shared" si="15"/>
        <v>99.99546217724735</v>
      </c>
      <c r="K192" s="10">
        <f t="shared" si="15"/>
        <v>100</v>
      </c>
    </row>
    <row r="193" spans="1:11" ht="35.25" customHeight="1">
      <c r="A193" s="22" t="s">
        <v>147</v>
      </c>
      <c r="B193" s="18" t="s">
        <v>46</v>
      </c>
      <c r="C193" s="18" t="s">
        <v>49</v>
      </c>
      <c r="D193" s="18" t="s">
        <v>148</v>
      </c>
      <c r="E193" s="18"/>
      <c r="F193" s="19">
        <f>SUM(F194+F195)</f>
        <v>5694.8</v>
      </c>
      <c r="G193" s="19"/>
      <c r="H193" s="19">
        <f>SUM(H194+H195)</f>
        <v>5691</v>
      </c>
      <c r="I193" s="15"/>
      <c r="J193" s="10">
        <f t="shared" si="15"/>
        <v>99.93327245908547</v>
      </c>
      <c r="K193" s="15"/>
    </row>
    <row r="194" spans="1:11" ht="63" customHeight="1">
      <c r="A194" s="22" t="s">
        <v>72</v>
      </c>
      <c r="B194" s="18" t="s">
        <v>46</v>
      </c>
      <c r="C194" s="18" t="s">
        <v>49</v>
      </c>
      <c r="D194" s="18" t="s">
        <v>148</v>
      </c>
      <c r="E194" s="18" t="s">
        <v>21</v>
      </c>
      <c r="F194" s="19">
        <v>1766.8</v>
      </c>
      <c r="G194" s="19"/>
      <c r="H194" s="15">
        <v>1763</v>
      </c>
      <c r="I194" s="15"/>
      <c r="J194" s="10">
        <f t="shared" si="15"/>
        <v>99.78492189268735</v>
      </c>
      <c r="K194" s="15"/>
    </row>
    <row r="195" spans="1:11" ht="24" customHeight="1">
      <c r="A195" s="22" t="s">
        <v>144</v>
      </c>
      <c r="B195" s="18" t="s">
        <v>46</v>
      </c>
      <c r="C195" s="18" t="s">
        <v>49</v>
      </c>
      <c r="D195" s="18" t="s">
        <v>148</v>
      </c>
      <c r="E195" s="18" t="s">
        <v>143</v>
      </c>
      <c r="F195" s="19">
        <v>3928</v>
      </c>
      <c r="G195" s="19"/>
      <c r="H195" s="15">
        <v>3928</v>
      </c>
      <c r="I195" s="15"/>
      <c r="J195" s="10">
        <f t="shared" si="15"/>
        <v>100</v>
      </c>
      <c r="K195" s="15"/>
    </row>
    <row r="196" spans="1:11" ht="21.75" customHeight="1">
      <c r="A196" s="22" t="s">
        <v>93</v>
      </c>
      <c r="B196" s="18" t="s">
        <v>46</v>
      </c>
      <c r="C196" s="18" t="s">
        <v>49</v>
      </c>
      <c r="D196" s="18" t="s">
        <v>94</v>
      </c>
      <c r="E196" s="18"/>
      <c r="F196" s="19">
        <v>34050</v>
      </c>
      <c r="G196" s="19">
        <v>34050</v>
      </c>
      <c r="H196" s="19">
        <v>34050</v>
      </c>
      <c r="I196" s="19">
        <v>34050</v>
      </c>
      <c r="J196" s="10">
        <f t="shared" si="15"/>
        <v>100</v>
      </c>
      <c r="K196" s="10">
        <f t="shared" si="15"/>
        <v>100</v>
      </c>
    </row>
    <row r="197" spans="1:11" ht="67.5" customHeight="1">
      <c r="A197" s="17" t="s">
        <v>124</v>
      </c>
      <c r="B197" s="18" t="s">
        <v>46</v>
      </c>
      <c r="C197" s="18" t="s">
        <v>49</v>
      </c>
      <c r="D197" s="18" t="s">
        <v>94</v>
      </c>
      <c r="E197" s="18" t="s">
        <v>71</v>
      </c>
      <c r="F197" s="19">
        <v>34050</v>
      </c>
      <c r="G197" s="19">
        <v>34050</v>
      </c>
      <c r="H197" s="19">
        <v>34050</v>
      </c>
      <c r="I197" s="19">
        <v>34050</v>
      </c>
      <c r="J197" s="10">
        <f t="shared" si="15"/>
        <v>100</v>
      </c>
      <c r="K197" s="10">
        <f t="shared" si="15"/>
        <v>100</v>
      </c>
    </row>
    <row r="198" spans="1:11" ht="36.75" customHeight="1">
      <c r="A198" s="22" t="s">
        <v>66</v>
      </c>
      <c r="B198" s="18" t="s">
        <v>46</v>
      </c>
      <c r="C198" s="18" t="s">
        <v>49</v>
      </c>
      <c r="D198" s="18" t="s">
        <v>80</v>
      </c>
      <c r="E198" s="18"/>
      <c r="F198" s="19">
        <v>2394.4</v>
      </c>
      <c r="G198" s="19"/>
      <c r="H198" s="19">
        <v>2385.6</v>
      </c>
      <c r="I198" s="19"/>
      <c r="J198" s="10">
        <f t="shared" si="15"/>
        <v>99.63247577681256</v>
      </c>
      <c r="K198" s="15"/>
    </row>
    <row r="199" spans="1:11" ht="67.5" customHeight="1">
      <c r="A199" s="22" t="s">
        <v>72</v>
      </c>
      <c r="B199" s="18" t="s">
        <v>46</v>
      </c>
      <c r="C199" s="18" t="s">
        <v>49</v>
      </c>
      <c r="D199" s="18" t="s">
        <v>80</v>
      </c>
      <c r="E199" s="18" t="s">
        <v>21</v>
      </c>
      <c r="F199" s="19">
        <v>602.2</v>
      </c>
      <c r="G199" s="19"/>
      <c r="H199" s="15">
        <v>593.5</v>
      </c>
      <c r="I199" s="15"/>
      <c r="J199" s="10">
        <f t="shared" si="15"/>
        <v>98.5552972434407</v>
      </c>
      <c r="K199" s="15"/>
    </row>
    <row r="200" spans="1:11" ht="67.5" customHeight="1">
      <c r="A200" s="17" t="s">
        <v>124</v>
      </c>
      <c r="B200" s="18" t="s">
        <v>46</v>
      </c>
      <c r="C200" s="18" t="s">
        <v>49</v>
      </c>
      <c r="D200" s="18" t="s">
        <v>80</v>
      </c>
      <c r="E200" s="18" t="s">
        <v>71</v>
      </c>
      <c r="F200" s="19">
        <v>1792.2</v>
      </c>
      <c r="G200" s="19"/>
      <c r="H200" s="15">
        <v>1792.1</v>
      </c>
      <c r="I200" s="15"/>
      <c r="J200" s="10">
        <f t="shared" si="15"/>
        <v>99.99442026559535</v>
      </c>
      <c r="K200" s="15"/>
    </row>
    <row r="201" spans="1:11" ht="35.25" customHeight="1">
      <c r="A201" s="21" t="s">
        <v>102</v>
      </c>
      <c r="B201" s="12" t="s">
        <v>46</v>
      </c>
      <c r="C201" s="12" t="s">
        <v>28</v>
      </c>
      <c r="D201" s="12"/>
      <c r="E201" s="12"/>
      <c r="F201" s="14">
        <f>SUM(F202)</f>
        <v>4332</v>
      </c>
      <c r="G201" s="14"/>
      <c r="H201" s="14">
        <f>SUM(H202)</f>
        <v>4200</v>
      </c>
      <c r="I201" s="15"/>
      <c r="J201" s="16">
        <f t="shared" si="15"/>
        <v>96.95290858725761</v>
      </c>
      <c r="K201" s="15"/>
    </row>
    <row r="202" spans="1:11" ht="32.25" customHeight="1">
      <c r="A202" s="22" t="s">
        <v>66</v>
      </c>
      <c r="B202" s="18" t="s">
        <v>46</v>
      </c>
      <c r="C202" s="18" t="s">
        <v>28</v>
      </c>
      <c r="D202" s="18" t="s">
        <v>80</v>
      </c>
      <c r="E202" s="18"/>
      <c r="F202" s="19">
        <f>SUM(F203)</f>
        <v>4332</v>
      </c>
      <c r="G202" s="19"/>
      <c r="H202" s="19">
        <f>SUM(H203)</f>
        <v>4200</v>
      </c>
      <c r="I202" s="15"/>
      <c r="J202" s="10">
        <f t="shared" si="15"/>
        <v>96.95290858725761</v>
      </c>
      <c r="K202" s="15"/>
    </row>
    <row r="203" spans="1:11" ht="63.75" customHeight="1">
      <c r="A203" s="22" t="s">
        <v>72</v>
      </c>
      <c r="B203" s="18" t="s">
        <v>46</v>
      </c>
      <c r="C203" s="18" t="s">
        <v>28</v>
      </c>
      <c r="D203" s="18" t="s">
        <v>80</v>
      </c>
      <c r="E203" s="18" t="s">
        <v>21</v>
      </c>
      <c r="F203" s="19">
        <v>4332</v>
      </c>
      <c r="G203" s="19"/>
      <c r="H203" s="15">
        <v>4200</v>
      </c>
      <c r="I203" s="15"/>
      <c r="J203" s="10">
        <f t="shared" si="15"/>
        <v>96.95290858725761</v>
      </c>
      <c r="K203" s="15"/>
    </row>
    <row r="204" spans="1:11" ht="20.25" customHeight="1">
      <c r="A204" s="23" t="s">
        <v>113</v>
      </c>
      <c r="B204" s="24" t="s">
        <v>28</v>
      </c>
      <c r="C204" s="24" t="s">
        <v>111</v>
      </c>
      <c r="D204" s="24"/>
      <c r="E204" s="24"/>
      <c r="F204" s="9">
        <f>SUM(F205+F208+F213+F226)</f>
        <v>74624.2</v>
      </c>
      <c r="G204" s="9">
        <f>SUM(G205+G208+G213+G226)</f>
        <v>66732.2</v>
      </c>
      <c r="H204" s="9">
        <f>SUM(H205+H208+H213+H226)</f>
        <v>72122</v>
      </c>
      <c r="I204" s="9">
        <f>SUM(I205+I208+I213+I226)</f>
        <v>64595.2</v>
      </c>
      <c r="J204" s="25">
        <f t="shared" si="15"/>
        <v>96.6469322284192</v>
      </c>
      <c r="K204" s="25">
        <f>SUM(I204/G204*100)</f>
        <v>96.7976479121024</v>
      </c>
    </row>
    <row r="205" spans="1:11" ht="18" customHeight="1">
      <c r="A205" s="21" t="s">
        <v>74</v>
      </c>
      <c r="B205" s="12" t="s">
        <v>28</v>
      </c>
      <c r="C205" s="12" t="s">
        <v>3</v>
      </c>
      <c r="D205" s="12"/>
      <c r="E205" s="12"/>
      <c r="F205" s="26">
        <f>SUM(F206)</f>
        <v>2834</v>
      </c>
      <c r="G205" s="26"/>
      <c r="H205" s="26">
        <f>SUM(H206)</f>
        <v>2681.5</v>
      </c>
      <c r="I205" s="26"/>
      <c r="J205" s="10">
        <f t="shared" si="15"/>
        <v>94.61891319689485</v>
      </c>
      <c r="K205" s="26"/>
    </row>
    <row r="206" spans="1:11" ht="30" customHeight="1">
      <c r="A206" s="22" t="s">
        <v>95</v>
      </c>
      <c r="B206" s="18" t="s">
        <v>28</v>
      </c>
      <c r="C206" s="18" t="s">
        <v>3</v>
      </c>
      <c r="D206" s="18" t="s">
        <v>92</v>
      </c>
      <c r="E206" s="18"/>
      <c r="F206" s="19">
        <f>SUM(F207)</f>
        <v>2834</v>
      </c>
      <c r="G206" s="19"/>
      <c r="H206" s="19">
        <v>2681.5</v>
      </c>
      <c r="I206" s="15"/>
      <c r="J206" s="10">
        <f t="shared" si="15"/>
        <v>94.61891319689485</v>
      </c>
      <c r="K206" s="15"/>
    </row>
    <row r="207" spans="1:11" ht="18.75" customHeight="1">
      <c r="A207" s="22" t="s">
        <v>27</v>
      </c>
      <c r="B207" s="18" t="s">
        <v>28</v>
      </c>
      <c r="C207" s="18" t="s">
        <v>3</v>
      </c>
      <c r="D207" s="18" t="s">
        <v>92</v>
      </c>
      <c r="E207" s="18" t="s">
        <v>31</v>
      </c>
      <c r="F207" s="19">
        <v>2834</v>
      </c>
      <c r="G207" s="19"/>
      <c r="H207" s="19">
        <v>2681.5</v>
      </c>
      <c r="I207" s="15"/>
      <c r="J207" s="10">
        <f t="shared" si="15"/>
        <v>94.61891319689485</v>
      </c>
      <c r="K207" s="15"/>
    </row>
    <row r="208" spans="1:11" ht="21.75" customHeight="1">
      <c r="A208" s="21" t="s">
        <v>61</v>
      </c>
      <c r="B208" s="12" t="s">
        <v>28</v>
      </c>
      <c r="C208" s="12" t="s">
        <v>8</v>
      </c>
      <c r="D208" s="12"/>
      <c r="E208" s="12"/>
      <c r="F208" s="14">
        <f>SUM(F209+F211)</f>
        <v>27440</v>
      </c>
      <c r="G208" s="14">
        <f>SUM(G209+G211)</f>
        <v>25690</v>
      </c>
      <c r="H208" s="14">
        <f>SUM(H209+H211)</f>
        <v>27440</v>
      </c>
      <c r="I208" s="14">
        <f>SUM(I209+I211)</f>
        <v>25690</v>
      </c>
      <c r="J208" s="16">
        <f t="shared" si="15"/>
        <v>100</v>
      </c>
      <c r="K208" s="16">
        <f t="shared" si="15"/>
        <v>100</v>
      </c>
    </row>
    <row r="209" spans="1:11" ht="31.5" customHeight="1">
      <c r="A209" s="22" t="s">
        <v>103</v>
      </c>
      <c r="B209" s="18" t="s">
        <v>28</v>
      </c>
      <c r="C209" s="18" t="s">
        <v>8</v>
      </c>
      <c r="D209" s="18" t="s">
        <v>149</v>
      </c>
      <c r="E209" s="18"/>
      <c r="F209" s="19">
        <f>SUM(F210)</f>
        <v>1750</v>
      </c>
      <c r="G209" s="19"/>
      <c r="H209" s="19">
        <f>SUM(H210)</f>
        <v>1750</v>
      </c>
      <c r="I209" s="19"/>
      <c r="J209" s="10">
        <f t="shared" si="15"/>
        <v>100</v>
      </c>
      <c r="K209" s="10"/>
    </row>
    <row r="210" spans="1:11" ht="33.75" customHeight="1">
      <c r="A210" s="22" t="s">
        <v>6</v>
      </c>
      <c r="B210" s="18" t="s">
        <v>28</v>
      </c>
      <c r="C210" s="18" t="s">
        <v>8</v>
      </c>
      <c r="D210" s="18" t="s">
        <v>149</v>
      </c>
      <c r="E210" s="18" t="s">
        <v>7</v>
      </c>
      <c r="F210" s="19">
        <v>1750</v>
      </c>
      <c r="G210" s="19"/>
      <c r="H210" s="15">
        <v>1750</v>
      </c>
      <c r="I210" s="15"/>
      <c r="J210" s="10">
        <f t="shared" si="15"/>
        <v>100</v>
      </c>
      <c r="K210" s="10"/>
    </row>
    <row r="211" spans="1:11" ht="48" customHeight="1">
      <c r="A211" s="22" t="s">
        <v>150</v>
      </c>
      <c r="B211" s="18" t="s">
        <v>28</v>
      </c>
      <c r="C211" s="18" t="s">
        <v>8</v>
      </c>
      <c r="D211" s="18" t="s">
        <v>151</v>
      </c>
      <c r="E211" s="18"/>
      <c r="F211" s="19">
        <f>SUM(F212)</f>
        <v>25690</v>
      </c>
      <c r="G211" s="19">
        <f>SUM(G212)</f>
        <v>25690</v>
      </c>
      <c r="H211" s="19">
        <f>SUM(H212)</f>
        <v>25690</v>
      </c>
      <c r="I211" s="19">
        <f>SUM(I212)</f>
        <v>25690</v>
      </c>
      <c r="J211" s="10">
        <f aca="true" t="shared" si="16" ref="J211:K213">SUM(H211/F211*100)</f>
        <v>100</v>
      </c>
      <c r="K211" s="10">
        <f t="shared" si="16"/>
        <v>100</v>
      </c>
    </row>
    <row r="212" spans="1:11" ht="33.75" customHeight="1">
      <c r="A212" s="22" t="s">
        <v>6</v>
      </c>
      <c r="B212" s="18" t="s">
        <v>28</v>
      </c>
      <c r="C212" s="18" t="s">
        <v>8</v>
      </c>
      <c r="D212" s="18" t="s">
        <v>151</v>
      </c>
      <c r="E212" s="18" t="s">
        <v>7</v>
      </c>
      <c r="F212" s="19">
        <v>25690</v>
      </c>
      <c r="G212" s="19">
        <v>25690</v>
      </c>
      <c r="H212" s="19">
        <v>25690</v>
      </c>
      <c r="I212" s="19">
        <v>25690</v>
      </c>
      <c r="J212" s="10">
        <f t="shared" si="16"/>
        <v>100</v>
      </c>
      <c r="K212" s="10">
        <f t="shared" si="16"/>
        <v>100</v>
      </c>
    </row>
    <row r="213" spans="1:11" ht="18.75" customHeight="1">
      <c r="A213" s="21" t="s">
        <v>27</v>
      </c>
      <c r="B213" s="12" t="s">
        <v>28</v>
      </c>
      <c r="C213" s="12" t="s">
        <v>4</v>
      </c>
      <c r="D213" s="12"/>
      <c r="E213" s="12"/>
      <c r="F213" s="14">
        <f>SUM(F214+F216+F222+F224+F218+F220)</f>
        <v>34295.2</v>
      </c>
      <c r="G213" s="14">
        <f>SUM(G214+G216+G222+G224+G218+G220)</f>
        <v>30987.2</v>
      </c>
      <c r="H213" s="14">
        <f>SUM(H214+H216+H222+H224+H218+H220)</f>
        <v>34082.5</v>
      </c>
      <c r="I213" s="14">
        <f>SUM(I214+I216+I222+I224+I218+I220)</f>
        <v>30987.2</v>
      </c>
      <c r="J213" s="16">
        <f t="shared" si="16"/>
        <v>99.37979658961021</v>
      </c>
      <c r="K213" s="16">
        <f t="shared" si="16"/>
        <v>100</v>
      </c>
    </row>
    <row r="214" spans="1:11" ht="48.75" customHeight="1">
      <c r="A214" s="22" t="s">
        <v>96</v>
      </c>
      <c r="B214" s="18" t="s">
        <v>28</v>
      </c>
      <c r="C214" s="18" t="s">
        <v>4</v>
      </c>
      <c r="D214" s="18" t="s">
        <v>97</v>
      </c>
      <c r="E214" s="18"/>
      <c r="F214" s="19">
        <f>SUM(F215)</f>
        <v>4023.4</v>
      </c>
      <c r="G214" s="19">
        <f>SUM(G215)</f>
        <v>4023.4</v>
      </c>
      <c r="H214" s="19">
        <f>SUM(H215)</f>
        <v>4023.4</v>
      </c>
      <c r="I214" s="19">
        <f>SUM(I215)</f>
        <v>4023.4</v>
      </c>
      <c r="J214" s="10">
        <f aca="true" t="shared" si="17" ref="J214:K223">SUM(H214/F214*100)</f>
        <v>100</v>
      </c>
      <c r="K214" s="10">
        <f t="shared" si="17"/>
        <v>100</v>
      </c>
    </row>
    <row r="215" spans="1:11" ht="19.5" customHeight="1">
      <c r="A215" s="22" t="s">
        <v>27</v>
      </c>
      <c r="B215" s="18" t="s">
        <v>28</v>
      </c>
      <c r="C215" s="18" t="s">
        <v>4</v>
      </c>
      <c r="D215" s="18" t="s">
        <v>97</v>
      </c>
      <c r="E215" s="18" t="s">
        <v>31</v>
      </c>
      <c r="F215" s="19">
        <v>4023.4</v>
      </c>
      <c r="G215" s="19">
        <v>4023.4</v>
      </c>
      <c r="H215" s="19">
        <v>4023.4</v>
      </c>
      <c r="I215" s="19">
        <v>4023.4</v>
      </c>
      <c r="J215" s="10">
        <f t="shared" si="17"/>
        <v>100</v>
      </c>
      <c r="K215" s="10">
        <f t="shared" si="17"/>
        <v>100</v>
      </c>
    </row>
    <row r="216" spans="1:11" ht="19.5" customHeight="1">
      <c r="A216" s="22" t="s">
        <v>29</v>
      </c>
      <c r="B216" s="18" t="s">
        <v>28</v>
      </c>
      <c r="C216" s="18" t="s">
        <v>4</v>
      </c>
      <c r="D216" s="18" t="s">
        <v>30</v>
      </c>
      <c r="E216" s="18"/>
      <c r="F216" s="19">
        <f>SUM(F217)</f>
        <v>19276.6</v>
      </c>
      <c r="G216" s="19">
        <f>SUM(G217)</f>
        <v>19050.6</v>
      </c>
      <c r="H216" s="19">
        <f>SUM(H217)</f>
        <v>19155.9</v>
      </c>
      <c r="I216" s="19">
        <f>SUM(I217)</f>
        <v>19050.6</v>
      </c>
      <c r="J216" s="10">
        <f t="shared" si="17"/>
        <v>99.37385223535273</v>
      </c>
      <c r="K216" s="10">
        <f>SUM(I216/G216*100)</f>
        <v>100</v>
      </c>
    </row>
    <row r="217" spans="1:11" ht="20.25" customHeight="1">
      <c r="A217" s="22" t="s">
        <v>27</v>
      </c>
      <c r="B217" s="18" t="s">
        <v>28</v>
      </c>
      <c r="C217" s="18" t="s">
        <v>4</v>
      </c>
      <c r="D217" s="18" t="s">
        <v>30</v>
      </c>
      <c r="E217" s="18" t="s">
        <v>31</v>
      </c>
      <c r="F217" s="19">
        <v>19276.6</v>
      </c>
      <c r="G217" s="19">
        <v>19050.6</v>
      </c>
      <c r="H217" s="15">
        <v>19155.9</v>
      </c>
      <c r="I217" s="15">
        <v>19050.6</v>
      </c>
      <c r="J217" s="10">
        <f t="shared" si="17"/>
        <v>99.37385223535273</v>
      </c>
      <c r="K217" s="10">
        <f>SUM(I217/G217*100)</f>
        <v>100</v>
      </c>
    </row>
    <row r="218" spans="1:11" ht="99.75" customHeight="1">
      <c r="A218" s="22" t="s">
        <v>186</v>
      </c>
      <c r="B218" s="18" t="s">
        <v>28</v>
      </c>
      <c r="C218" s="18" t="s">
        <v>4</v>
      </c>
      <c r="D218" s="18" t="s">
        <v>166</v>
      </c>
      <c r="E218" s="18"/>
      <c r="F218" s="19">
        <f>SUM(F219)</f>
        <v>1249</v>
      </c>
      <c r="G218" s="19">
        <f>SUM(G219)</f>
        <v>1186</v>
      </c>
      <c r="H218" s="19">
        <f>SUM(H219)</f>
        <v>1249</v>
      </c>
      <c r="I218" s="19">
        <f>SUM(I219)</f>
        <v>1186</v>
      </c>
      <c r="J218" s="10">
        <f t="shared" si="17"/>
        <v>100</v>
      </c>
      <c r="K218" s="10">
        <f aca="true" t="shared" si="18" ref="K218:K223">SUM(I218/G218*100)</f>
        <v>100</v>
      </c>
    </row>
    <row r="219" spans="1:11" ht="20.25" customHeight="1">
      <c r="A219" s="22" t="s">
        <v>27</v>
      </c>
      <c r="B219" s="18" t="s">
        <v>28</v>
      </c>
      <c r="C219" s="18" t="s">
        <v>4</v>
      </c>
      <c r="D219" s="18" t="s">
        <v>166</v>
      </c>
      <c r="E219" s="18" t="s">
        <v>31</v>
      </c>
      <c r="F219" s="19">
        <v>1249</v>
      </c>
      <c r="G219" s="19">
        <v>1186</v>
      </c>
      <c r="H219" s="15">
        <v>1249</v>
      </c>
      <c r="I219" s="15">
        <v>1186</v>
      </c>
      <c r="J219" s="10">
        <f t="shared" si="17"/>
        <v>100</v>
      </c>
      <c r="K219" s="10">
        <f t="shared" si="18"/>
        <v>100</v>
      </c>
    </row>
    <row r="220" spans="1:11" ht="94.5" customHeight="1">
      <c r="A220" s="22" t="s">
        <v>185</v>
      </c>
      <c r="B220" s="18" t="s">
        <v>28</v>
      </c>
      <c r="C220" s="18" t="s">
        <v>4</v>
      </c>
      <c r="D220" s="18" t="s">
        <v>167</v>
      </c>
      <c r="E220" s="18"/>
      <c r="F220" s="19">
        <f>SUM(F221)</f>
        <v>4872</v>
      </c>
      <c r="G220" s="19">
        <f>SUM(G221)</f>
        <v>4628</v>
      </c>
      <c r="H220" s="19">
        <v>4872</v>
      </c>
      <c r="I220" s="19">
        <v>4628</v>
      </c>
      <c r="J220" s="10">
        <f t="shared" si="17"/>
        <v>100</v>
      </c>
      <c r="K220" s="10">
        <f t="shared" si="18"/>
        <v>100</v>
      </c>
    </row>
    <row r="221" spans="1:11" ht="20.25" customHeight="1">
      <c r="A221" s="22" t="s">
        <v>27</v>
      </c>
      <c r="B221" s="18" t="s">
        <v>28</v>
      </c>
      <c r="C221" s="18" t="s">
        <v>4</v>
      </c>
      <c r="D221" s="18" t="s">
        <v>167</v>
      </c>
      <c r="E221" s="18" t="s">
        <v>31</v>
      </c>
      <c r="F221" s="19">
        <v>4872</v>
      </c>
      <c r="G221" s="19">
        <v>4628</v>
      </c>
      <c r="H221" s="15">
        <v>4872</v>
      </c>
      <c r="I221" s="15">
        <v>4628</v>
      </c>
      <c r="J221" s="10">
        <f t="shared" si="17"/>
        <v>100</v>
      </c>
      <c r="K221" s="10">
        <f t="shared" si="18"/>
        <v>100</v>
      </c>
    </row>
    <row r="222" spans="1:11" ht="17.25" customHeight="1">
      <c r="A222" s="22" t="s">
        <v>93</v>
      </c>
      <c r="B222" s="18" t="s">
        <v>28</v>
      </c>
      <c r="C222" s="18" t="s">
        <v>4</v>
      </c>
      <c r="D222" s="18" t="s">
        <v>94</v>
      </c>
      <c r="E222" s="18"/>
      <c r="F222" s="19">
        <f>SUM(F223)</f>
        <v>2099.2</v>
      </c>
      <c r="G222" s="19">
        <f>SUM(G223)</f>
        <v>2099.2</v>
      </c>
      <c r="H222" s="19">
        <f>SUM(H223)</f>
        <v>2099.2</v>
      </c>
      <c r="I222" s="19">
        <f>SUM(I223)</f>
        <v>2099.2</v>
      </c>
      <c r="J222" s="10">
        <f t="shared" si="17"/>
        <v>100</v>
      </c>
      <c r="K222" s="10">
        <f t="shared" si="18"/>
        <v>100</v>
      </c>
    </row>
    <row r="223" spans="1:11" ht="21" customHeight="1">
      <c r="A223" s="22" t="s">
        <v>27</v>
      </c>
      <c r="B223" s="18" t="s">
        <v>28</v>
      </c>
      <c r="C223" s="18" t="s">
        <v>4</v>
      </c>
      <c r="D223" s="18" t="s">
        <v>94</v>
      </c>
      <c r="E223" s="18" t="s">
        <v>31</v>
      </c>
      <c r="F223" s="19">
        <v>2099.2</v>
      </c>
      <c r="G223" s="19">
        <v>2099.2</v>
      </c>
      <c r="H223" s="19">
        <v>2099.2</v>
      </c>
      <c r="I223" s="19">
        <v>2099.2</v>
      </c>
      <c r="J223" s="10">
        <f t="shared" si="17"/>
        <v>100</v>
      </c>
      <c r="K223" s="10">
        <f t="shared" si="18"/>
        <v>100</v>
      </c>
    </row>
    <row r="224" spans="1:11" ht="36" customHeight="1">
      <c r="A224" s="22" t="s">
        <v>66</v>
      </c>
      <c r="B224" s="18" t="s">
        <v>28</v>
      </c>
      <c r="C224" s="18" t="s">
        <v>4</v>
      </c>
      <c r="D224" s="18" t="s">
        <v>80</v>
      </c>
      <c r="E224" s="18"/>
      <c r="F224" s="28">
        <f>SUM(F225)</f>
        <v>2775</v>
      </c>
      <c r="G224" s="28"/>
      <c r="H224" s="28">
        <f>SUM(H225)</f>
        <v>2683</v>
      </c>
      <c r="I224" s="15"/>
      <c r="J224" s="10">
        <f>SUM(H224/F224*100)</f>
        <v>96.68468468468468</v>
      </c>
      <c r="K224" s="10"/>
    </row>
    <row r="225" spans="1:11" ht="19.5" customHeight="1">
      <c r="A225" s="22" t="s">
        <v>27</v>
      </c>
      <c r="B225" s="18" t="s">
        <v>28</v>
      </c>
      <c r="C225" s="18" t="s">
        <v>4</v>
      </c>
      <c r="D225" s="18" t="s">
        <v>80</v>
      </c>
      <c r="E225" s="18" t="s">
        <v>31</v>
      </c>
      <c r="F225" s="28">
        <v>2775</v>
      </c>
      <c r="G225" s="28"/>
      <c r="H225" s="15">
        <v>2683</v>
      </c>
      <c r="I225" s="15"/>
      <c r="J225" s="10">
        <f>SUM(H225/F225*100)</f>
        <v>96.68468468468468</v>
      </c>
      <c r="K225" s="10"/>
    </row>
    <row r="226" spans="1:11" ht="18" customHeight="1">
      <c r="A226" s="21" t="s">
        <v>104</v>
      </c>
      <c r="B226" s="12" t="s">
        <v>28</v>
      </c>
      <c r="C226" s="12" t="s">
        <v>9</v>
      </c>
      <c r="D226" s="12"/>
      <c r="E226" s="12"/>
      <c r="F226" s="14">
        <f>SUM(F229+F227)</f>
        <v>10055</v>
      </c>
      <c r="G226" s="14">
        <f>SUM(G229+G227)</f>
        <v>10055</v>
      </c>
      <c r="H226" s="14">
        <f>SUM(H229+H227)</f>
        <v>7918</v>
      </c>
      <c r="I226" s="14">
        <f>SUM(I229+I227)</f>
        <v>7918</v>
      </c>
      <c r="J226" s="16">
        <f aca="true" t="shared" si="19" ref="J226:K230">SUM(H226/F226*100)</f>
        <v>78.74689209348583</v>
      </c>
      <c r="K226" s="16">
        <f>SUM(I226/G226*100)</f>
        <v>78.74689209348583</v>
      </c>
    </row>
    <row r="227" spans="1:11" ht="18" customHeight="1">
      <c r="A227" s="22" t="s">
        <v>29</v>
      </c>
      <c r="B227" s="18" t="s">
        <v>28</v>
      </c>
      <c r="C227" s="18" t="s">
        <v>9</v>
      </c>
      <c r="D227" s="18" t="s">
        <v>30</v>
      </c>
      <c r="E227" s="18"/>
      <c r="F227" s="19">
        <f>SUM(F228)</f>
        <v>220</v>
      </c>
      <c r="G227" s="19">
        <f>SUM(G228)</f>
        <v>220</v>
      </c>
      <c r="H227" s="19">
        <f>SUM(H228)</f>
        <v>154</v>
      </c>
      <c r="I227" s="19">
        <f>SUM(I228)</f>
        <v>154</v>
      </c>
      <c r="J227" s="10">
        <f t="shared" si="19"/>
        <v>70</v>
      </c>
      <c r="K227" s="10">
        <f t="shared" si="19"/>
        <v>70</v>
      </c>
    </row>
    <row r="228" spans="1:11" ht="18" customHeight="1">
      <c r="A228" s="22" t="s">
        <v>27</v>
      </c>
      <c r="B228" s="18" t="s">
        <v>28</v>
      </c>
      <c r="C228" s="18" t="s">
        <v>9</v>
      </c>
      <c r="D228" s="18" t="s">
        <v>30</v>
      </c>
      <c r="E228" s="18" t="s">
        <v>31</v>
      </c>
      <c r="F228" s="19">
        <v>220</v>
      </c>
      <c r="G228" s="19">
        <v>220</v>
      </c>
      <c r="H228" s="19">
        <v>154</v>
      </c>
      <c r="I228" s="19">
        <v>154</v>
      </c>
      <c r="J228" s="10">
        <f t="shared" si="19"/>
        <v>70</v>
      </c>
      <c r="K228" s="10">
        <f t="shared" si="19"/>
        <v>70</v>
      </c>
    </row>
    <row r="229" spans="1:11" ht="30.75" customHeight="1">
      <c r="A229" s="22" t="s">
        <v>64</v>
      </c>
      <c r="B229" s="18" t="s">
        <v>28</v>
      </c>
      <c r="C229" s="18" t="s">
        <v>9</v>
      </c>
      <c r="D229" s="18" t="s">
        <v>65</v>
      </c>
      <c r="E229" s="18"/>
      <c r="F229" s="19">
        <f>SUM(F230)</f>
        <v>9835</v>
      </c>
      <c r="G229" s="19">
        <f>SUM(G230)</f>
        <v>9835</v>
      </c>
      <c r="H229" s="19">
        <f>SUM(H230)</f>
        <v>7764</v>
      </c>
      <c r="I229" s="19">
        <v>7764</v>
      </c>
      <c r="J229" s="10">
        <f t="shared" si="19"/>
        <v>78.94255210981188</v>
      </c>
      <c r="K229" s="10">
        <f>SUM(I229/G229*100)</f>
        <v>78.94255210981188</v>
      </c>
    </row>
    <row r="230" spans="1:11" ht="50.25" customHeight="1">
      <c r="A230" s="22" t="s">
        <v>78</v>
      </c>
      <c r="B230" s="18" t="s">
        <v>28</v>
      </c>
      <c r="C230" s="18" t="s">
        <v>9</v>
      </c>
      <c r="D230" s="18" t="s">
        <v>79</v>
      </c>
      <c r="E230" s="18" t="s">
        <v>31</v>
      </c>
      <c r="F230" s="19">
        <v>9835</v>
      </c>
      <c r="G230" s="19">
        <v>9835</v>
      </c>
      <c r="H230" s="15">
        <v>7764</v>
      </c>
      <c r="I230" s="15">
        <v>7764</v>
      </c>
      <c r="J230" s="10">
        <f t="shared" si="19"/>
        <v>78.94255210981188</v>
      </c>
      <c r="K230" s="10">
        <f>SUM(I230/G230*100)</f>
        <v>78.94255210981188</v>
      </c>
    </row>
    <row r="231" spans="1:11" ht="17.25" customHeight="1">
      <c r="A231" s="23" t="s">
        <v>62</v>
      </c>
      <c r="B231" s="24"/>
      <c r="C231" s="24"/>
      <c r="D231" s="24"/>
      <c r="E231" s="24"/>
      <c r="F231" s="35">
        <f>SUM(F15+F57+F70+F108+F114+F148+F167+F204)</f>
        <v>669661.6</v>
      </c>
      <c r="G231" s="35">
        <f>SUM(G15+G57+G70+G108+G114+G148+G167+G204)</f>
        <v>314013.4</v>
      </c>
      <c r="H231" s="35">
        <f>SUM(H15+H57+H70+H108+H114+H148+H167+H204)</f>
        <v>653476.3</v>
      </c>
      <c r="I231" s="35">
        <f>SUM(I15+I57+I70+I108+I114+I148+I167+I204)</f>
        <v>300869.5</v>
      </c>
      <c r="J231" s="25">
        <f>SUM(H231/F231*100)</f>
        <v>97.58306284845959</v>
      </c>
      <c r="K231" s="25">
        <f>SUM(I231/G231*100)</f>
        <v>95.8142232146781</v>
      </c>
    </row>
    <row r="232" spans="1:11" ht="13.5" customHeight="1">
      <c r="A232" s="5"/>
      <c r="B232" s="6"/>
      <c r="C232" s="6"/>
      <c r="D232" s="6"/>
      <c r="E232" s="6"/>
      <c r="F232" s="32"/>
      <c r="G232" s="32"/>
      <c r="H232" s="32"/>
      <c r="I232" s="32"/>
      <c r="J232" s="33"/>
      <c r="K232" s="33"/>
    </row>
    <row r="233" spans="1:11" ht="12" customHeight="1">
      <c r="A233" s="5"/>
      <c r="B233" s="6"/>
      <c r="C233" s="6"/>
      <c r="D233" s="6"/>
      <c r="E233" s="6"/>
      <c r="F233" s="32"/>
      <c r="G233" s="32"/>
      <c r="H233" s="32"/>
      <c r="I233" s="32"/>
      <c r="J233" s="33"/>
      <c r="K233" s="33"/>
    </row>
    <row r="234" spans="1:5" ht="12" customHeight="1">
      <c r="A234" s="5"/>
      <c r="B234" s="6"/>
      <c r="C234" s="6"/>
      <c r="D234" s="6"/>
      <c r="E234" s="6"/>
    </row>
    <row r="235" spans="1:11" ht="27" customHeight="1">
      <c r="A235" s="38" t="s">
        <v>189</v>
      </c>
      <c r="B235" s="38"/>
      <c r="C235" s="38"/>
      <c r="D235" s="38"/>
      <c r="E235" s="38"/>
      <c r="F235" s="38"/>
      <c r="G235" s="38"/>
      <c r="H235" s="38"/>
      <c r="I235" s="38"/>
      <c r="J235" s="38"/>
      <c r="K235" s="38"/>
    </row>
    <row r="236" spans="1:5" ht="15">
      <c r="A236" s="3"/>
      <c r="B236" s="3"/>
      <c r="C236" s="3"/>
      <c r="D236" s="3"/>
      <c r="E236" s="3"/>
    </row>
    <row r="237" spans="1:5" ht="15">
      <c r="A237" s="3"/>
      <c r="B237" s="3"/>
      <c r="C237" s="3"/>
      <c r="D237" s="3"/>
      <c r="E237" s="3"/>
    </row>
    <row r="238" spans="1:5" ht="15">
      <c r="A238" s="3"/>
      <c r="B238" s="3"/>
      <c r="C238" s="3"/>
      <c r="D238" s="3"/>
      <c r="E238" s="3"/>
    </row>
    <row r="239" spans="1:5" ht="15">
      <c r="A239" s="3"/>
      <c r="B239" s="3"/>
      <c r="C239" s="3"/>
      <c r="D239" s="3"/>
      <c r="E239" s="3"/>
    </row>
    <row r="240" spans="1:5" ht="15">
      <c r="A240" s="3"/>
      <c r="B240" s="3"/>
      <c r="C240" s="3"/>
      <c r="D240" s="3"/>
      <c r="E240" s="3"/>
    </row>
    <row r="241" spans="1:5" ht="15">
      <c r="A241" s="3"/>
      <c r="B241" s="3"/>
      <c r="C241" s="3"/>
      <c r="D241" s="3"/>
      <c r="E241" s="3"/>
    </row>
  </sheetData>
  <sheetProtection/>
  <mergeCells count="16">
    <mergeCell ref="H1:K1"/>
    <mergeCell ref="H3:K3"/>
    <mergeCell ref="H4:K4"/>
    <mergeCell ref="H6:K6"/>
    <mergeCell ref="H13:I13"/>
    <mergeCell ref="J13:K13"/>
    <mergeCell ref="A9:K11"/>
    <mergeCell ref="F13:G13"/>
    <mergeCell ref="E13:E14"/>
    <mergeCell ref="F12:G12"/>
    <mergeCell ref="A235:K235"/>
    <mergeCell ref="H5:K5"/>
    <mergeCell ref="A13:A14"/>
    <mergeCell ref="B13:B14"/>
    <mergeCell ref="C13:C14"/>
    <mergeCell ref="D13:D14"/>
  </mergeCells>
  <printOptions/>
  <pageMargins left="0.984251968503937" right="0.5905511811023623" top="0.7874015748031497" bottom="0.7874015748031497" header="0.5118110236220472" footer="0.5118110236220472"/>
  <pageSetup fitToHeight="0" horizontalDpi="600" verticalDpi="600" orientation="landscape" paperSize="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орг</cp:lastModifiedBy>
  <cp:lastPrinted>2011-02-09T07:48:59Z</cp:lastPrinted>
  <dcterms:created xsi:type="dcterms:W3CDTF">1996-10-08T23:32:33Z</dcterms:created>
  <dcterms:modified xsi:type="dcterms:W3CDTF">2012-01-13T11:57:44Z</dcterms:modified>
  <cp:category/>
  <cp:version/>
  <cp:contentType/>
  <cp:contentStatus/>
</cp:coreProperties>
</file>