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<sst xmlns="http://schemas.openxmlformats.org/spreadsheetml/2006/main" count="686" uniqueCount="152">
  <si>
    <t>Целевая статья</t>
  </si>
  <si>
    <t>Вид расхо дов</t>
  </si>
  <si>
    <t>Наименование главного распорядителя средств городского бюджета, раздела, подраздела, целевой статьи, вида расходов</t>
  </si>
  <si>
    <t>01</t>
  </si>
  <si>
    <t>03</t>
  </si>
  <si>
    <t>0020000</t>
  </si>
  <si>
    <t>Обеспечение выполнения функций бюджетных учреждений</t>
  </si>
  <si>
    <t>001</t>
  </si>
  <si>
    <t>02</t>
  </si>
  <si>
    <t>04</t>
  </si>
  <si>
    <t>06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</si>
  <si>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</si>
  <si>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</si>
  <si>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</si>
  <si>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</si>
  <si>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</si>
  <si>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</si>
  <si>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</si>
  <si>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</si>
  <si>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</si>
  <si>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</si>
  <si>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</si>
  <si>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</si>
  <si>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</si>
  <si>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</si>
  <si>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</si>
  <si>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</si>
  <si>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</si>
  <si>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</si>
  <si>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</si>
  <si>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</si>
  <si>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14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</si>
  <si>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</si>
  <si>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</si>
  <si>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</si>
  <si>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</si>
  <si>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</si>
  <si>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</si>
  <si>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</si>
  <si>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</si>
  <si>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4230000</t>
  </si>
  <si>
    <t>Молодежная политика и оздоровление детей</t>
  </si>
  <si>
    <t>4320000</t>
  </si>
  <si>
    <t>09</t>
  </si>
  <si>
    <t>Другие вопросы в области образования</t>
  </si>
  <si>
    <t>08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</si>
  <si>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</si>
  <si>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</si>
  <si>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</si>
  <si>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</si>
  <si>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</si>
  <si>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</si>
  <si>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</si>
  <si>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</si>
  <si>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</si>
  <si>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</si>
  <si>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</si>
  <si>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</si>
  <si>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Социальное обслуживание населения</t>
  </si>
  <si>
    <t>ИТОГО:</t>
  </si>
  <si>
    <t>3510000</t>
  </si>
  <si>
    <t xml:space="preserve">Иные безвозмездные и безвозвратные перечисления </t>
  </si>
  <si>
    <t>5200000</t>
  </si>
  <si>
    <t>Целевые программы муниципальных образований</t>
  </si>
  <si>
    <t>Транспорт</t>
  </si>
  <si>
    <t>Поддержка жилищного хозяйства</t>
  </si>
  <si>
    <t>Жилищное хозяйство</t>
  </si>
  <si>
    <t>3500000</t>
  </si>
  <si>
    <t>004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</si>
  <si>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</si>
  <si>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Амбулаторная помощь</t>
  </si>
  <si>
    <t>Пенсионное обеспечение</t>
  </si>
  <si>
    <t>Музеи и постоянные выставки</t>
  </si>
  <si>
    <t>6000000</t>
  </si>
  <si>
    <t>Содержание ребенка в семье опекуна и приемной семье, а также оплата труда приемного родителя</t>
  </si>
  <si>
    <t>5201300</t>
  </si>
  <si>
    <t>7950000</t>
  </si>
  <si>
    <t>Стационарная медицинская помощь</t>
  </si>
  <si>
    <t>Скорая медицинская помощь</t>
  </si>
  <si>
    <t>Другие вопросы в области национальной экономики</t>
  </si>
  <si>
    <t>Автомобильный транспорт</t>
  </si>
  <si>
    <t>3030000</t>
  </si>
  <si>
    <t>Другие вопросы в области охраны окружающей среды</t>
  </si>
  <si>
    <t>Выполнение функций органами местного самоуправления</t>
  </si>
  <si>
    <t>500</t>
  </si>
  <si>
    <t>013</t>
  </si>
  <si>
    <t>Прочие расходы</t>
  </si>
  <si>
    <t>4910000</t>
  </si>
  <si>
    <t>Региональные целевые программы</t>
  </si>
  <si>
    <t>5220000</t>
  </si>
  <si>
    <t>Доплаты к пенсиям, дополнительное 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</si>
  <si>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</si>
  <si>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Поддержка коммунального хозяйства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</si>
  <si>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</si>
  <si>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Мероприятия по оздоровительной кампании детей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</si>
  <si>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</si>
  <si>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Процент исполнения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</si>
  <si>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</si>
  <si>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</si>
  <si>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</si>
  <si>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</si>
  <si>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00</t>
  </si>
  <si>
    <t>Образование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</si>
  <si>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</si>
  <si>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</si>
  <si>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услуг)</t>
  </si>
  <si>
    <t>тыс. руб.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</si>
  <si>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</si>
  <si>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</si>
  <si>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</si>
  <si>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</si>
  <si>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Другие общегосударственные вопросы</t>
  </si>
  <si>
    <t>Учреждения по внешкольной работе с детьми</t>
  </si>
  <si>
    <t xml:space="preserve">к постановлению </t>
  </si>
  <si>
    <t>Администрации городского округа</t>
  </si>
  <si>
    <t>Отрадный</t>
  </si>
  <si>
    <t>Самарской области</t>
  </si>
  <si>
    <t>Раз-дел</t>
  </si>
  <si>
    <t>Под-раз  дел</t>
  </si>
  <si>
    <t>ПРИЛОЖЕНИЕ 2</t>
  </si>
  <si>
    <t>Всего</t>
  </si>
  <si>
    <t xml:space="preserve"> в т.ч. за счет без-возмезд-ных пос-тупле-ний</t>
  </si>
  <si>
    <t>019</t>
  </si>
  <si>
    <t>Субсидии некоммерческим организациям</t>
  </si>
  <si>
    <t>Отчет о распределении расходов бюджета городского округа Отрадный за 1 квартал 2011 года                                                                                   по разделам, подразделам, целевым статьям и видам расходов классификации расходов бюджетов</t>
  </si>
  <si>
    <t>Утверждено на 2011 год</t>
  </si>
  <si>
    <t>Исполнено за 1 квартал 2011 года</t>
  </si>
  <si>
    <t>Осуществление отдельных государственных полномочий за счет субвенций из областного бюджета</t>
  </si>
  <si>
    <t>5210000</t>
  </si>
  <si>
    <t>13</t>
  </si>
  <si>
    <t>Осуществление пономочий по подготовке проведения статистических переписей</t>
  </si>
  <si>
    <t>0014300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</si>
  <si>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</si>
  <si>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</si>
  <si>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</si>
  <si>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Мероприятия в области образования</t>
  </si>
  <si>
    <t>4360000</t>
  </si>
  <si>
    <t>Культура и кинематография</t>
  </si>
  <si>
    <t xml:space="preserve">Культура </t>
  </si>
  <si>
    <t>Другие вопросы в области здравоохранения</t>
  </si>
  <si>
    <t>Охрана семьи и детства</t>
  </si>
  <si>
    <t>Массовый спорт</t>
  </si>
  <si>
    <t>Руководитель   финансового управления                                                                                                                         С. С. Данилова</t>
  </si>
  <si>
    <t>Средства массовой информации</t>
  </si>
  <si>
    <t xml:space="preserve">Обслуживание государственного и муниципального долга </t>
  </si>
  <si>
    <t xml:space="preserve">Обслуживание внутреннего государственного и муниципального долга </t>
  </si>
  <si>
    <t>Национальная безопасность и правоохранительная деятельность</t>
  </si>
  <si>
    <t>Здравоохранение</t>
  </si>
  <si>
    <t>Медицинская помощь в дневных  стационарах всех типов</t>
  </si>
  <si>
    <t xml:space="preserve"> в т.ч. за счет без-возмезд-ных пос-туплений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</si>
  <si>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</si>
  <si>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>от___</t>
    </r>
    <r>
      <rPr>
        <u val="single"/>
        <sz val="12"/>
        <rFont val="Times New Roman"/>
        <family val="1"/>
      </rPr>
      <t>11.05.2011</t>
    </r>
    <r>
      <rPr>
        <sz val="12"/>
        <rFont val="Times New Roman"/>
        <family val="1"/>
      </rPr>
      <t>______ №___</t>
    </r>
    <r>
      <rPr>
        <u val="single"/>
        <sz val="12"/>
        <rFont val="Times New Roman"/>
        <family val="1"/>
      </rPr>
      <t>550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</si>
</sst>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="75" zoomScaleNormal="75" zoomScalePageLayoutView="0" workbookViewId="0" topLeftCell="A1">
      <selection activeCell="H7" sqref="H7:K7"/>
    </sheetView>
  </sheetViews>
  <sheetFormatPr defaultColWidth="9.140625" defaultRowHeight="12.75"/>
  <cols>
    <col min="1" max="1" width="50.00390625" style="0" customWidth="1"/>
    <col min="2" max="2" width="6.421875" style="0" customWidth="1"/>
    <col min="3" max="3" width="6.57421875" style="0" customWidth="1"/>
    <col min="4" max="4" width="9.8515625" style="0" customWidth="1"/>
    <col min="5" max="5" width="7.421875" style="0" customWidth="1"/>
    <col min="6" max="6" width="9.57421875" style="0" customWidth="1"/>
    <col min="7" max="7" width="10.140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9.140625" style="0" customWidth="1"/>
  </cols>
  <sheetData>
    <row r="1" spans="8:11" ht="15">
      <c r="H1" s="38" t="s">
        <v>119</v>
      </c>
      <c r="I1" s="38"/>
      <c r="J1" s="38"/>
      <c r="K1" s="38"/>
    </row>
    <row r="2" spans="8:11" ht="9.75" customHeight="1">
      <c r="H2" s="31"/>
      <c r="I2" s="31"/>
      <c r="J2" s="31"/>
      <c r="K2" s="31"/>
    </row>
    <row r="3" spans="8:11" ht="15">
      <c r="H3" s="38" t="s">
        <v>113</v>
      </c>
      <c r="I3" s="38"/>
      <c r="J3" s="38"/>
      <c r="K3" s="38"/>
    </row>
    <row r="4" spans="8:11" ht="15">
      <c r="H4" s="38" t="s">
        <v>114</v>
      </c>
      <c r="I4" s="38"/>
      <c r="J4" s="38"/>
      <c r="K4" s="38"/>
    </row>
    <row r="5" spans="8:11" ht="15">
      <c r="H5" s="38" t="s">
        <v>115</v>
      </c>
      <c r="I5" s="38"/>
      <c r="J5" s="38"/>
      <c r="K5" s="38"/>
    </row>
    <row r="6" spans="8:11" ht="15">
      <c r="H6" s="38" t="s">
        <v>116</v>
      </c>
      <c r="I6" s="38"/>
      <c r="J6" s="38"/>
      <c r="K6" s="38"/>
    </row>
    <row r="7" spans="8:11" ht="15" customHeight="1">
      <c r="H7" s="38" t="s">
        <v>151</v>
      </c>
      <c r="I7" s="38"/>
      <c r="J7" s="38"/>
      <c r="K7" s="38"/>
    </row>
    <row r="8" spans="8:11" ht="15">
      <c r="H8" s="31"/>
      <c r="I8" s="31"/>
      <c r="J8" s="31"/>
      <c r="K8" s="31"/>
    </row>
    <row r="10" spans="1:11" ht="15.75" customHeight="1">
      <c r="A10" s="45" t="s">
        <v>124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5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5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">
      <c r="A13" s="2"/>
      <c r="B13" s="2"/>
      <c r="C13" s="1"/>
      <c r="D13" s="3"/>
      <c r="E13" s="3"/>
      <c r="F13" s="46"/>
      <c r="G13" s="47"/>
      <c r="K13" s="4" t="s">
        <v>106</v>
      </c>
    </row>
    <row r="14" spans="1:11" ht="35.25" customHeight="1">
      <c r="A14" s="39" t="s">
        <v>2</v>
      </c>
      <c r="B14" s="39" t="s">
        <v>117</v>
      </c>
      <c r="C14" s="41" t="s">
        <v>118</v>
      </c>
      <c r="D14" s="41" t="s">
        <v>0</v>
      </c>
      <c r="E14" s="41" t="s">
        <v>1</v>
      </c>
      <c r="F14" s="43" t="s">
        <v>125</v>
      </c>
      <c r="G14" s="44"/>
      <c r="H14" s="43" t="s">
        <v>126</v>
      </c>
      <c r="I14" s="44"/>
      <c r="J14" s="43" t="s">
        <v>96</v>
      </c>
      <c r="K14" s="44"/>
    </row>
    <row r="15" spans="1:11" ht="96" customHeight="1">
      <c r="A15" s="40"/>
      <c r="B15" s="40"/>
      <c r="C15" s="42"/>
      <c r="D15" s="42"/>
      <c r="E15" s="42"/>
      <c r="F15" s="35" t="s">
        <v>120</v>
      </c>
      <c r="G15" s="35" t="s">
        <v>149</v>
      </c>
      <c r="H15" s="35" t="s">
        <v>120</v>
      </c>
      <c r="I15" s="35" t="s">
        <v>121</v>
      </c>
      <c r="J15" s="35" t="s">
        <v>120</v>
      </c>
      <c r="K15" s="35" t="s">
        <v>121</v>
      </c>
    </row>
    <row r="16" spans="1:11" ht="17.25" customHeight="1">
      <c r="A16" s="7" t="s">
        <v>97</v>
      </c>
      <c r="B16" s="24" t="s">
        <v>3</v>
      </c>
      <c r="C16" s="32" t="s">
        <v>101</v>
      </c>
      <c r="D16" s="8"/>
      <c r="E16" s="8"/>
      <c r="F16" s="9">
        <f>SUM(F17+F20+F25+F31+F28)</f>
        <v>80337</v>
      </c>
      <c r="G16" s="9">
        <f>SUM(G17+G20+G25+G31+G28)</f>
        <v>2270</v>
      </c>
      <c r="H16" s="9">
        <f>SUM(H17+H20+H25+H31+H28)</f>
        <v>18664</v>
      </c>
      <c r="I16" s="9">
        <f>SUM(I17+I20+I25+I31+I28)</f>
        <v>333</v>
      </c>
      <c r="J16" s="26">
        <f>SUM(H16/F16*100)</f>
        <v>23.23213463285908</v>
      </c>
      <c r="K16" s="26">
        <f>SUM(I16/G16*100)</f>
        <v>14.669603524229075</v>
      </c>
    </row>
    <row r="17" spans="1:11" ht="63.75" customHeight="1">
      <c r="A17" s="11" t="s">
        <v>150</v>
      </c>
      <c r="B17" s="12" t="s">
        <v>3</v>
      </c>
      <c r="C17" s="13" t="s">
        <v>4</v>
      </c>
      <c r="D17" s="12"/>
      <c r="E17" s="12"/>
      <c r="F17" s="14">
        <f>SUM(F18)</f>
        <v>19409</v>
      </c>
      <c r="G17" s="14"/>
      <c r="H17" s="14">
        <f>SUM(H18)</f>
        <v>3720</v>
      </c>
      <c r="I17" s="15"/>
      <c r="J17" s="16">
        <f aca="true" t="shared" si="0" ref="J17:J30">SUM(H17/F17*100)</f>
        <v>19.16636611881086</v>
      </c>
      <c r="K17" s="15"/>
    </row>
    <row r="18" spans="1:11" ht="66" customHeight="1">
      <c r="A18" s="17" t="s">
        <v>91</v>
      </c>
      <c r="B18" s="18" t="s">
        <v>3</v>
      </c>
      <c r="C18" s="20" t="s">
        <v>4</v>
      </c>
      <c r="D18" s="18" t="s">
        <v>5</v>
      </c>
      <c r="E18" s="18"/>
      <c r="F18" s="19">
        <f>SUM(F19)</f>
        <v>19409</v>
      </c>
      <c r="G18" s="19"/>
      <c r="H18" s="19">
        <f>SUM(H19)</f>
        <v>3720</v>
      </c>
      <c r="I18" s="15"/>
      <c r="J18" s="10">
        <f t="shared" si="0"/>
        <v>19.16636611881086</v>
      </c>
      <c r="K18" s="15"/>
    </row>
    <row r="19" spans="1:11" ht="30.75" customHeight="1">
      <c r="A19" s="17" t="s">
        <v>83</v>
      </c>
      <c r="B19" s="18" t="s">
        <v>3</v>
      </c>
      <c r="C19" s="20" t="s">
        <v>4</v>
      </c>
      <c r="D19" s="18" t="s">
        <v>5</v>
      </c>
      <c r="E19" s="18" t="s">
        <v>84</v>
      </c>
      <c r="F19" s="19">
        <v>19409</v>
      </c>
      <c r="G19" s="19"/>
      <c r="H19" s="15">
        <v>3720</v>
      </c>
      <c r="I19" s="15"/>
      <c r="J19" s="10">
        <f t="shared" si="0"/>
        <v>19.16636611881086</v>
      </c>
      <c r="K19" s="15"/>
    </row>
    <row r="20" spans="1:11" ht="66.75" customHeight="1">
      <c r="A20" s="21" t="s">
        <v>95</v>
      </c>
      <c r="B20" s="12" t="s">
        <v>3</v>
      </c>
      <c r="C20" s="12" t="s">
        <v>9</v>
      </c>
      <c r="D20" s="12"/>
      <c r="E20" s="12"/>
      <c r="F20" s="14">
        <f>SUM(F21+F23)</f>
        <v>29331</v>
      </c>
      <c r="G20" s="14">
        <f>SUM(G21+G23)</f>
        <v>1358</v>
      </c>
      <c r="H20" s="14">
        <f>SUM(H21+H23)</f>
        <v>7837</v>
      </c>
      <c r="I20" s="14">
        <f>SUM(I21+I23)</f>
        <v>243</v>
      </c>
      <c r="J20" s="16">
        <f t="shared" si="0"/>
        <v>26.71917084313525</v>
      </c>
      <c r="K20" s="16">
        <f>SUM(I20/G20*100)</f>
        <v>17.8939617083947</v>
      </c>
    </row>
    <row r="21" spans="1:11" ht="64.5" customHeight="1">
      <c r="A21" s="17" t="s">
        <v>91</v>
      </c>
      <c r="B21" s="18" t="s">
        <v>3</v>
      </c>
      <c r="C21" s="18" t="s">
        <v>9</v>
      </c>
      <c r="D21" s="18" t="s">
        <v>5</v>
      </c>
      <c r="E21" s="18"/>
      <c r="F21" s="19">
        <f>SUM(F22)</f>
        <v>27973</v>
      </c>
      <c r="G21" s="19"/>
      <c r="H21" s="19">
        <f>SUM(H22)</f>
        <v>7594</v>
      </c>
      <c r="I21" s="19"/>
      <c r="J21" s="10">
        <f t="shared" si="0"/>
        <v>27.147606620669933</v>
      </c>
      <c r="K21" s="10"/>
    </row>
    <row r="22" spans="1:11" ht="33.75" customHeight="1">
      <c r="A22" s="17" t="s">
        <v>83</v>
      </c>
      <c r="B22" s="18" t="s">
        <v>3</v>
      </c>
      <c r="C22" s="18" t="s">
        <v>9</v>
      </c>
      <c r="D22" s="18" t="s">
        <v>5</v>
      </c>
      <c r="E22" s="18" t="s">
        <v>84</v>
      </c>
      <c r="F22" s="19">
        <v>27973</v>
      </c>
      <c r="G22" s="19"/>
      <c r="H22" s="15">
        <v>7594</v>
      </c>
      <c r="I22" s="15"/>
      <c r="J22" s="10">
        <f t="shared" si="0"/>
        <v>27.147606620669933</v>
      </c>
      <c r="K22" s="10"/>
    </row>
    <row r="23" spans="1:11" ht="48.75" customHeight="1">
      <c r="A23" s="17" t="s">
        <v>127</v>
      </c>
      <c r="B23" s="18" t="s">
        <v>3</v>
      </c>
      <c r="C23" s="18" t="s">
        <v>9</v>
      </c>
      <c r="D23" s="18" t="s">
        <v>128</v>
      </c>
      <c r="E23" s="18"/>
      <c r="F23" s="19">
        <f>F24</f>
        <v>1358</v>
      </c>
      <c r="G23" s="19">
        <f>G24</f>
        <v>1358</v>
      </c>
      <c r="H23" s="19">
        <f>H24</f>
        <v>243</v>
      </c>
      <c r="I23" s="19">
        <v>243</v>
      </c>
      <c r="J23" s="10">
        <f t="shared" si="0"/>
        <v>17.8939617083947</v>
      </c>
      <c r="K23" s="10">
        <f>SUM(I23/G23*100)</f>
        <v>17.8939617083947</v>
      </c>
    </row>
    <row r="24" spans="1:11" ht="33.75" customHeight="1">
      <c r="A24" s="17" t="s">
        <v>83</v>
      </c>
      <c r="B24" s="18" t="s">
        <v>3</v>
      </c>
      <c r="C24" s="18" t="s">
        <v>9</v>
      </c>
      <c r="D24" s="18" t="s">
        <v>128</v>
      </c>
      <c r="E24" s="18" t="s">
        <v>84</v>
      </c>
      <c r="F24" s="19">
        <v>1358</v>
      </c>
      <c r="G24" s="19">
        <v>1358</v>
      </c>
      <c r="H24" s="15">
        <v>243</v>
      </c>
      <c r="I24" s="15">
        <v>243.5</v>
      </c>
      <c r="J24" s="10">
        <f t="shared" si="0"/>
        <v>17.8939617083947</v>
      </c>
      <c r="K24" s="10">
        <f>SUM(I24/G24*100)</f>
        <v>17.93078055964654</v>
      </c>
    </row>
    <row r="25" spans="1:11" ht="50.25" customHeight="1">
      <c r="A25" s="21" t="s">
        <v>104</v>
      </c>
      <c r="B25" s="12" t="s">
        <v>3</v>
      </c>
      <c r="C25" s="12" t="s">
        <v>10</v>
      </c>
      <c r="D25" s="12"/>
      <c r="E25" s="12"/>
      <c r="F25" s="14">
        <f>SUM(F26)</f>
        <v>8314</v>
      </c>
      <c r="G25" s="14"/>
      <c r="H25" s="14">
        <f>SUM(H26)</f>
        <v>1882</v>
      </c>
      <c r="I25" s="15"/>
      <c r="J25" s="16">
        <f t="shared" si="0"/>
        <v>22.636516718787586</v>
      </c>
      <c r="K25" s="10"/>
    </row>
    <row r="26" spans="1:11" ht="66.75" customHeight="1">
      <c r="A26" s="17" t="s">
        <v>91</v>
      </c>
      <c r="B26" s="18" t="s">
        <v>3</v>
      </c>
      <c r="C26" s="18" t="s">
        <v>10</v>
      </c>
      <c r="D26" s="18" t="s">
        <v>5</v>
      </c>
      <c r="E26" s="18"/>
      <c r="F26" s="19">
        <f>SUM(F27)</f>
        <v>8314</v>
      </c>
      <c r="G26" s="19"/>
      <c r="H26" s="19">
        <f>SUM(H27)</f>
        <v>1882</v>
      </c>
      <c r="I26" s="15"/>
      <c r="J26" s="10">
        <f t="shared" si="0"/>
        <v>22.636516718787586</v>
      </c>
      <c r="K26" s="10"/>
    </row>
    <row r="27" spans="1:11" ht="35.25" customHeight="1">
      <c r="A27" s="17" t="s">
        <v>83</v>
      </c>
      <c r="B27" s="18" t="s">
        <v>3</v>
      </c>
      <c r="C27" s="18" t="s">
        <v>10</v>
      </c>
      <c r="D27" s="18" t="s">
        <v>5</v>
      </c>
      <c r="E27" s="18" t="s">
        <v>84</v>
      </c>
      <c r="F27" s="19">
        <v>8314</v>
      </c>
      <c r="G27" s="19"/>
      <c r="H27" s="15">
        <v>1882</v>
      </c>
      <c r="I27" s="15"/>
      <c r="J27" s="10">
        <f t="shared" si="0"/>
        <v>22.636516718787586</v>
      </c>
      <c r="K27" s="10"/>
    </row>
    <row r="28" spans="1:11" ht="18" customHeight="1">
      <c r="A28" s="11" t="s">
        <v>17</v>
      </c>
      <c r="B28" s="12" t="s">
        <v>3</v>
      </c>
      <c r="C28" s="12" t="s">
        <v>12</v>
      </c>
      <c r="D28" s="12"/>
      <c r="E28" s="12"/>
      <c r="F28" s="14">
        <f>SUM(F29)</f>
        <v>1000</v>
      </c>
      <c r="G28" s="14"/>
      <c r="H28" s="14">
        <f>SUM(H29)</f>
        <v>45</v>
      </c>
      <c r="I28" s="27"/>
      <c r="J28" s="10">
        <f t="shared" si="0"/>
        <v>4.5</v>
      </c>
      <c r="K28" s="10"/>
    </row>
    <row r="29" spans="1:11" ht="20.25" customHeight="1">
      <c r="A29" s="17" t="s">
        <v>17</v>
      </c>
      <c r="B29" s="18" t="s">
        <v>3</v>
      </c>
      <c r="C29" s="18" t="s">
        <v>12</v>
      </c>
      <c r="D29" s="18" t="s">
        <v>19</v>
      </c>
      <c r="E29" s="18"/>
      <c r="F29" s="14">
        <f>SUM(F30)</f>
        <v>1000</v>
      </c>
      <c r="G29" s="14"/>
      <c r="H29" s="14">
        <f>SUM(H30)</f>
        <v>45</v>
      </c>
      <c r="I29" s="15"/>
      <c r="J29" s="10">
        <f t="shared" si="0"/>
        <v>4.5</v>
      </c>
      <c r="K29" s="10"/>
    </row>
    <row r="30" spans="1:11" ht="18" customHeight="1">
      <c r="A30" s="17" t="s">
        <v>86</v>
      </c>
      <c r="B30" s="18" t="s">
        <v>3</v>
      </c>
      <c r="C30" s="18" t="s">
        <v>12</v>
      </c>
      <c r="D30" s="18" t="s">
        <v>19</v>
      </c>
      <c r="E30" s="18" t="s">
        <v>85</v>
      </c>
      <c r="F30" s="19">
        <v>1000</v>
      </c>
      <c r="G30" s="19"/>
      <c r="H30" s="15">
        <v>45</v>
      </c>
      <c r="I30" s="15"/>
      <c r="J30" s="10">
        <f t="shared" si="0"/>
        <v>4.5</v>
      </c>
      <c r="K30" s="10"/>
    </row>
    <row r="31" spans="1:11" ht="19.5" customHeight="1">
      <c r="A31" s="21" t="s">
        <v>111</v>
      </c>
      <c r="B31" s="12" t="s">
        <v>11</v>
      </c>
      <c r="C31" s="12" t="s">
        <v>129</v>
      </c>
      <c r="D31" s="12"/>
      <c r="E31" s="12"/>
      <c r="F31" s="14">
        <f>SUM(F32+F34+F36+F39+F41)</f>
        <v>22283</v>
      </c>
      <c r="G31" s="14">
        <f>SUM(G32+G34+G36+G39+G41)</f>
        <v>912</v>
      </c>
      <c r="H31" s="14">
        <f>SUM(H32+H34+H36+H39+H41)</f>
        <v>5180</v>
      </c>
      <c r="I31" s="14">
        <f>SUM(I32+I34+I36+I39+I41)</f>
        <v>90</v>
      </c>
      <c r="J31" s="16">
        <f>SUM(H31/F31*100)</f>
        <v>23.246421038459815</v>
      </c>
      <c r="K31" s="10">
        <f>SUM(I31/G31*100)</f>
        <v>9.868421052631579</v>
      </c>
    </row>
    <row r="32" spans="1:11" ht="31.5" customHeight="1">
      <c r="A32" s="22" t="s">
        <v>130</v>
      </c>
      <c r="B32" s="18" t="s">
        <v>3</v>
      </c>
      <c r="C32" s="18" t="s">
        <v>129</v>
      </c>
      <c r="D32" s="18" t="s">
        <v>131</v>
      </c>
      <c r="E32" s="18"/>
      <c r="F32" s="19">
        <f>SUM(F33)</f>
        <v>542</v>
      </c>
      <c r="G32" s="19">
        <f>SUM(G33)</f>
        <v>542</v>
      </c>
      <c r="H32" s="19"/>
      <c r="I32" s="15"/>
      <c r="J32" s="10"/>
      <c r="K32" s="10"/>
    </row>
    <row r="33" spans="1:11" ht="52.5" customHeight="1">
      <c r="A33" s="22" t="s">
        <v>69</v>
      </c>
      <c r="B33" s="18" t="s">
        <v>3</v>
      </c>
      <c r="C33" s="18" t="s">
        <v>129</v>
      </c>
      <c r="D33" s="18" t="s">
        <v>131</v>
      </c>
      <c r="E33" s="18" t="s">
        <v>20</v>
      </c>
      <c r="F33" s="19">
        <v>542</v>
      </c>
      <c r="G33" s="19">
        <v>542</v>
      </c>
      <c r="H33" s="15"/>
      <c r="I33" s="15"/>
      <c r="J33" s="10"/>
      <c r="K33" s="10"/>
    </row>
    <row r="34" spans="1:11" ht="66.75" customHeight="1">
      <c r="A34" s="17" t="s">
        <v>91</v>
      </c>
      <c r="B34" s="18" t="s">
        <v>3</v>
      </c>
      <c r="C34" s="18" t="s">
        <v>129</v>
      </c>
      <c r="D34" s="18" t="s">
        <v>5</v>
      </c>
      <c r="E34" s="18"/>
      <c r="F34" s="19">
        <f>F35</f>
        <v>12200</v>
      </c>
      <c r="G34" s="19"/>
      <c r="H34" s="15">
        <f>H35</f>
        <v>2598</v>
      </c>
      <c r="I34" s="15"/>
      <c r="J34" s="10">
        <f aca="true" t="shared" si="1" ref="J34:J42">SUM(H34/F34*100)</f>
        <v>21.295081967213115</v>
      </c>
      <c r="K34" s="10"/>
    </row>
    <row r="35" spans="1:11" ht="35.25" customHeight="1">
      <c r="A35" s="17" t="s">
        <v>83</v>
      </c>
      <c r="B35" s="18" t="s">
        <v>3</v>
      </c>
      <c r="C35" s="18" t="s">
        <v>129</v>
      </c>
      <c r="D35" s="18" t="s">
        <v>5</v>
      </c>
      <c r="E35" s="18" t="s">
        <v>84</v>
      </c>
      <c r="F35" s="19">
        <v>12200</v>
      </c>
      <c r="G35" s="19"/>
      <c r="H35" s="15">
        <v>2598</v>
      </c>
      <c r="I35" s="15"/>
      <c r="J35" s="10">
        <f t="shared" si="1"/>
        <v>21.295081967213115</v>
      </c>
      <c r="K35" s="10"/>
    </row>
    <row r="36" spans="1:11" ht="49.5" customHeight="1">
      <c r="A36" s="17" t="s">
        <v>93</v>
      </c>
      <c r="B36" s="18" t="s">
        <v>3</v>
      </c>
      <c r="C36" s="18" t="s">
        <v>129</v>
      </c>
      <c r="D36" s="18" t="s">
        <v>32</v>
      </c>
      <c r="E36" s="18"/>
      <c r="F36" s="19">
        <f>SUM(F37:F38)</f>
        <v>9151</v>
      </c>
      <c r="G36" s="19"/>
      <c r="H36" s="19">
        <f>SUM(H37:H38)</f>
        <v>2485</v>
      </c>
      <c r="I36" s="19"/>
      <c r="J36" s="10">
        <f t="shared" si="1"/>
        <v>27.155502130914655</v>
      </c>
      <c r="K36" s="10"/>
    </row>
    <row r="37" spans="1:11" ht="35.25" customHeight="1">
      <c r="A37" s="17" t="s">
        <v>6</v>
      </c>
      <c r="B37" s="18" t="s">
        <v>3</v>
      </c>
      <c r="C37" s="18" t="s">
        <v>129</v>
      </c>
      <c r="D37" s="18" t="s">
        <v>32</v>
      </c>
      <c r="E37" s="18" t="s">
        <v>7</v>
      </c>
      <c r="F37" s="19">
        <v>5043</v>
      </c>
      <c r="G37" s="19"/>
      <c r="H37" s="15">
        <v>1238</v>
      </c>
      <c r="I37" s="15"/>
      <c r="J37" s="10">
        <f t="shared" si="1"/>
        <v>24.548879635137816</v>
      </c>
      <c r="K37" s="10"/>
    </row>
    <row r="38" spans="1:11" ht="51" customHeight="1">
      <c r="A38" s="22" t="s">
        <v>69</v>
      </c>
      <c r="B38" s="18" t="s">
        <v>3</v>
      </c>
      <c r="C38" s="18" t="s">
        <v>129</v>
      </c>
      <c r="D38" s="18" t="s">
        <v>32</v>
      </c>
      <c r="E38" s="18" t="s">
        <v>20</v>
      </c>
      <c r="F38" s="19">
        <v>4108</v>
      </c>
      <c r="G38" s="19"/>
      <c r="H38" s="15">
        <v>1247</v>
      </c>
      <c r="I38" s="15"/>
      <c r="J38" s="10">
        <f t="shared" si="1"/>
        <v>30.355404089581306</v>
      </c>
      <c r="K38" s="10"/>
    </row>
    <row r="39" spans="1:11" ht="49.5" customHeight="1">
      <c r="A39" s="17" t="s">
        <v>127</v>
      </c>
      <c r="B39" s="18" t="s">
        <v>3</v>
      </c>
      <c r="C39" s="18" t="s">
        <v>129</v>
      </c>
      <c r="D39" s="18" t="s">
        <v>128</v>
      </c>
      <c r="E39" s="18"/>
      <c r="F39" s="19">
        <f>SUM(F40)</f>
        <v>370</v>
      </c>
      <c r="G39" s="19">
        <f>SUM(G40)</f>
        <v>370</v>
      </c>
      <c r="H39" s="19">
        <f>SUM(H40)</f>
        <v>90</v>
      </c>
      <c r="I39" s="19">
        <f>SUM(I40)</f>
        <v>90</v>
      </c>
      <c r="J39" s="10">
        <f t="shared" si="1"/>
        <v>24.324324324324326</v>
      </c>
      <c r="K39" s="10">
        <f>SUM(I39/G39*100)</f>
        <v>24.324324324324326</v>
      </c>
    </row>
    <row r="40" spans="1:11" ht="34.5" customHeight="1">
      <c r="A40" s="17" t="s">
        <v>83</v>
      </c>
      <c r="B40" s="18" t="s">
        <v>3</v>
      </c>
      <c r="C40" s="18" t="s">
        <v>129</v>
      </c>
      <c r="D40" s="18" t="s">
        <v>128</v>
      </c>
      <c r="E40" s="18" t="s">
        <v>84</v>
      </c>
      <c r="F40" s="19">
        <v>370</v>
      </c>
      <c r="G40" s="19">
        <v>370</v>
      </c>
      <c r="H40" s="15">
        <v>90</v>
      </c>
      <c r="I40" s="15">
        <v>90</v>
      </c>
      <c r="J40" s="10">
        <f t="shared" si="1"/>
        <v>24.324324324324326</v>
      </c>
      <c r="K40" s="10">
        <f>SUM(I40/G40*100)</f>
        <v>24.324324324324326</v>
      </c>
    </row>
    <row r="41" spans="1:11" ht="19.5" customHeight="1">
      <c r="A41" s="17" t="s">
        <v>63</v>
      </c>
      <c r="B41" s="18" t="s">
        <v>3</v>
      </c>
      <c r="C41" s="18" t="s">
        <v>129</v>
      </c>
      <c r="D41" s="18" t="s">
        <v>76</v>
      </c>
      <c r="E41" s="18"/>
      <c r="F41" s="19">
        <f>F42</f>
        <v>20</v>
      </c>
      <c r="G41" s="19"/>
      <c r="H41" s="19">
        <f>H42</f>
        <v>7</v>
      </c>
      <c r="I41" s="19"/>
      <c r="J41" s="10">
        <f t="shared" si="1"/>
        <v>35</v>
      </c>
      <c r="K41" s="10"/>
    </row>
    <row r="42" spans="1:11" ht="50.25" customHeight="1">
      <c r="A42" s="22" t="s">
        <v>69</v>
      </c>
      <c r="B42" s="18" t="s">
        <v>3</v>
      </c>
      <c r="C42" s="18" t="s">
        <v>129</v>
      </c>
      <c r="D42" s="18" t="s">
        <v>76</v>
      </c>
      <c r="E42" s="18" t="s">
        <v>20</v>
      </c>
      <c r="F42" s="19">
        <v>20</v>
      </c>
      <c r="G42" s="19"/>
      <c r="H42" s="15">
        <v>7</v>
      </c>
      <c r="I42" s="15"/>
      <c r="J42" s="10">
        <f t="shared" si="1"/>
        <v>35</v>
      </c>
      <c r="K42" s="10"/>
    </row>
    <row r="43" spans="1:11" ht="35.25" customHeight="1">
      <c r="A43" s="23" t="s">
        <v>146</v>
      </c>
      <c r="B43" s="24" t="s">
        <v>4</v>
      </c>
      <c r="C43" s="24" t="s">
        <v>101</v>
      </c>
      <c r="D43" s="24"/>
      <c r="E43" s="24"/>
      <c r="F43" s="9">
        <f>SUM(F44)</f>
        <v>1599</v>
      </c>
      <c r="G43" s="9"/>
      <c r="H43" s="9"/>
      <c r="I43" s="9"/>
      <c r="J43" s="10"/>
      <c r="K43" s="10"/>
    </row>
    <row r="44" spans="1:11" ht="51" customHeight="1">
      <c r="A44" s="21" t="s">
        <v>132</v>
      </c>
      <c r="B44" s="12" t="s">
        <v>4</v>
      </c>
      <c r="C44" s="12" t="s">
        <v>31</v>
      </c>
      <c r="D44" s="12"/>
      <c r="E44" s="12"/>
      <c r="F44" s="14">
        <f>F45</f>
        <v>1599</v>
      </c>
      <c r="G44" s="14"/>
      <c r="H44" s="14"/>
      <c r="I44" s="14"/>
      <c r="J44" s="10"/>
      <c r="K44" s="10"/>
    </row>
    <row r="45" spans="1:11" ht="52.5" customHeight="1">
      <c r="A45" s="22" t="s">
        <v>133</v>
      </c>
      <c r="B45" s="18" t="s">
        <v>4</v>
      </c>
      <c r="C45" s="18" t="s">
        <v>31</v>
      </c>
      <c r="D45" s="18" t="s">
        <v>134</v>
      </c>
      <c r="E45" s="18"/>
      <c r="F45" s="19">
        <f>SUM(F46)</f>
        <v>1599</v>
      </c>
      <c r="G45" s="19"/>
      <c r="H45" s="19"/>
      <c r="I45" s="15"/>
      <c r="J45" s="10"/>
      <c r="K45" s="10"/>
    </row>
    <row r="46" spans="1:11" ht="48.75" customHeight="1">
      <c r="A46" s="22" t="s">
        <v>69</v>
      </c>
      <c r="B46" s="18" t="s">
        <v>4</v>
      </c>
      <c r="C46" s="18" t="s">
        <v>31</v>
      </c>
      <c r="D46" s="18" t="s">
        <v>134</v>
      </c>
      <c r="E46" s="18" t="s">
        <v>20</v>
      </c>
      <c r="F46" s="19">
        <v>1599</v>
      </c>
      <c r="G46" s="19"/>
      <c r="H46" s="15"/>
      <c r="I46" s="15"/>
      <c r="J46" s="10"/>
      <c r="K46" s="10"/>
    </row>
    <row r="47" spans="1:11" ht="17.25" customHeight="1">
      <c r="A47" s="23" t="s">
        <v>98</v>
      </c>
      <c r="B47" s="24" t="s">
        <v>9</v>
      </c>
      <c r="C47" s="24" t="s">
        <v>101</v>
      </c>
      <c r="D47" s="24"/>
      <c r="E47" s="24"/>
      <c r="F47" s="9">
        <f>SUM(F48+F51)</f>
        <v>3310</v>
      </c>
      <c r="G47" s="9"/>
      <c r="H47" s="9">
        <f>SUM(H48+H51)</f>
        <v>292</v>
      </c>
      <c r="I47" s="9"/>
      <c r="J47" s="26">
        <f>SUM(H47/F47*100)</f>
        <v>8.821752265861027</v>
      </c>
      <c r="K47" s="26"/>
    </row>
    <row r="48" spans="1:11" ht="18" customHeight="1">
      <c r="A48" s="11" t="s">
        <v>64</v>
      </c>
      <c r="B48" s="12" t="s">
        <v>9</v>
      </c>
      <c r="C48" s="12" t="s">
        <v>45</v>
      </c>
      <c r="D48" s="12"/>
      <c r="E48" s="12"/>
      <c r="F48" s="14">
        <f>SUM(F49)</f>
        <v>2810</v>
      </c>
      <c r="G48" s="14"/>
      <c r="H48" s="14">
        <f>SUM(H49)</f>
        <v>292</v>
      </c>
      <c r="I48" s="15"/>
      <c r="J48" s="16">
        <f>SUM(H48/F48*100)</f>
        <v>10.391459074733095</v>
      </c>
      <c r="K48" s="15"/>
    </row>
    <row r="49" spans="1:11" ht="15.75" customHeight="1">
      <c r="A49" s="17" t="s">
        <v>80</v>
      </c>
      <c r="B49" s="18" t="s">
        <v>9</v>
      </c>
      <c r="C49" s="18" t="s">
        <v>45</v>
      </c>
      <c r="D49" s="18" t="s">
        <v>81</v>
      </c>
      <c r="E49" s="18"/>
      <c r="F49" s="19">
        <f>SUM(F50)</f>
        <v>2810</v>
      </c>
      <c r="G49" s="19"/>
      <c r="H49" s="19">
        <f>SUM(H50)</f>
        <v>292</v>
      </c>
      <c r="I49" s="15"/>
      <c r="J49" s="10">
        <f>SUM(H49/F49*100)</f>
        <v>10.391459074733095</v>
      </c>
      <c r="K49" s="15"/>
    </row>
    <row r="50" spans="1:11" ht="82.5" customHeight="1">
      <c r="A50" s="17" t="s">
        <v>105</v>
      </c>
      <c r="B50" s="18" t="s">
        <v>9</v>
      </c>
      <c r="C50" s="18" t="s">
        <v>45</v>
      </c>
      <c r="D50" s="18" t="s">
        <v>81</v>
      </c>
      <c r="E50" s="18" t="s">
        <v>25</v>
      </c>
      <c r="F50" s="19">
        <v>2810</v>
      </c>
      <c r="G50" s="19"/>
      <c r="H50" s="15">
        <v>292</v>
      </c>
      <c r="I50" s="15"/>
      <c r="J50" s="10">
        <f>SUM(H50/F50*100)</f>
        <v>10.391459074733095</v>
      </c>
      <c r="K50" s="15"/>
    </row>
    <row r="51" spans="1:11" ht="35.25" customHeight="1">
      <c r="A51" s="21" t="s">
        <v>79</v>
      </c>
      <c r="B51" s="12" t="s">
        <v>9</v>
      </c>
      <c r="C51" s="12" t="s">
        <v>18</v>
      </c>
      <c r="D51" s="12"/>
      <c r="E51" s="12"/>
      <c r="F51" s="14">
        <f>SUM(F52)</f>
        <v>500</v>
      </c>
      <c r="G51" s="14"/>
      <c r="H51" s="14"/>
      <c r="I51" s="14"/>
      <c r="J51" s="14"/>
      <c r="K51" s="16"/>
    </row>
    <row r="52" spans="1:11" ht="18.75" customHeight="1">
      <c r="A52" s="22" t="s">
        <v>63</v>
      </c>
      <c r="B52" s="18" t="s">
        <v>9</v>
      </c>
      <c r="C52" s="18" t="s">
        <v>18</v>
      </c>
      <c r="D52" s="18" t="s">
        <v>76</v>
      </c>
      <c r="E52" s="18"/>
      <c r="F52" s="19">
        <f>SUM(F53)</f>
        <v>500</v>
      </c>
      <c r="G52" s="19"/>
      <c r="H52" s="19"/>
      <c r="I52" s="15"/>
      <c r="J52" s="10"/>
      <c r="K52" s="15"/>
    </row>
    <row r="53" spans="1:11" ht="49.5" customHeight="1">
      <c r="A53" s="22" t="s">
        <v>69</v>
      </c>
      <c r="B53" s="18" t="s">
        <v>9</v>
      </c>
      <c r="C53" s="18" t="s">
        <v>18</v>
      </c>
      <c r="D53" s="18" t="s">
        <v>76</v>
      </c>
      <c r="E53" s="18" t="s">
        <v>20</v>
      </c>
      <c r="F53" s="19">
        <v>500</v>
      </c>
      <c r="G53" s="19"/>
      <c r="H53" s="15"/>
      <c r="I53" s="15"/>
      <c r="J53" s="10"/>
      <c r="K53" s="15"/>
    </row>
    <row r="54" spans="1:11" ht="17.25" customHeight="1">
      <c r="A54" s="23" t="s">
        <v>99</v>
      </c>
      <c r="B54" s="24" t="s">
        <v>21</v>
      </c>
      <c r="C54" s="24" t="s">
        <v>101</v>
      </c>
      <c r="D54" s="18"/>
      <c r="E54" s="18"/>
      <c r="F54" s="9">
        <f>SUM(F55+F61+F66+F72)</f>
        <v>51245</v>
      </c>
      <c r="G54" s="9"/>
      <c r="H54" s="9">
        <f>SUM(H55+H61+H66+H72)</f>
        <v>9526</v>
      </c>
      <c r="I54" s="9"/>
      <c r="J54" s="26">
        <f>SUM(H54/F54*100)</f>
        <v>18.58913064689238</v>
      </c>
      <c r="K54" s="26"/>
    </row>
    <row r="55" spans="1:11" ht="18.75" customHeight="1">
      <c r="A55" s="11" t="s">
        <v>66</v>
      </c>
      <c r="B55" s="12" t="s">
        <v>21</v>
      </c>
      <c r="C55" s="12" t="s">
        <v>3</v>
      </c>
      <c r="D55" s="12"/>
      <c r="E55" s="12"/>
      <c r="F55" s="14">
        <f>SUM(F56+F58)</f>
        <v>8566</v>
      </c>
      <c r="G55" s="14"/>
      <c r="H55" s="14">
        <f>SUM(H56+H58)</f>
        <v>873</v>
      </c>
      <c r="I55" s="14"/>
      <c r="J55" s="16">
        <f>SUM(H55/F55*100)</f>
        <v>10.191454587905675</v>
      </c>
      <c r="K55" s="16"/>
    </row>
    <row r="56" spans="1:11" ht="19.5" customHeight="1">
      <c r="A56" s="17" t="s">
        <v>65</v>
      </c>
      <c r="B56" s="18" t="s">
        <v>21</v>
      </c>
      <c r="C56" s="18" t="s">
        <v>3</v>
      </c>
      <c r="D56" s="18" t="s">
        <v>67</v>
      </c>
      <c r="E56" s="18"/>
      <c r="F56" s="19">
        <f>SUM(F57)</f>
        <v>4450</v>
      </c>
      <c r="G56" s="19"/>
      <c r="H56" s="19">
        <f>SUM(H57)</f>
        <v>873</v>
      </c>
      <c r="I56" s="19"/>
      <c r="J56" s="10">
        <f aca="true" t="shared" si="2" ref="J56:J61">SUM(H56/F56*100)</f>
        <v>19.617977528089888</v>
      </c>
      <c r="K56" s="15"/>
    </row>
    <row r="57" spans="1:11" ht="81" customHeight="1">
      <c r="A57" s="17" t="s">
        <v>105</v>
      </c>
      <c r="B57" s="18" t="s">
        <v>21</v>
      </c>
      <c r="C57" s="18" t="s">
        <v>3</v>
      </c>
      <c r="D57" s="18" t="s">
        <v>67</v>
      </c>
      <c r="E57" s="18" t="s">
        <v>25</v>
      </c>
      <c r="F57" s="19">
        <v>4450</v>
      </c>
      <c r="G57" s="19"/>
      <c r="H57" s="15">
        <v>873</v>
      </c>
      <c r="I57" s="15"/>
      <c r="J57" s="10">
        <f t="shared" si="2"/>
        <v>19.617977528089888</v>
      </c>
      <c r="K57" s="15"/>
    </row>
    <row r="58" spans="1:11" ht="18" customHeight="1">
      <c r="A58" s="17" t="s">
        <v>63</v>
      </c>
      <c r="B58" s="18" t="s">
        <v>21</v>
      </c>
      <c r="C58" s="18" t="s">
        <v>3</v>
      </c>
      <c r="D58" s="18" t="s">
        <v>76</v>
      </c>
      <c r="E58" s="18"/>
      <c r="F58" s="19">
        <f>SUM(F59+F60)</f>
        <v>4116</v>
      </c>
      <c r="G58" s="19"/>
      <c r="H58" s="19"/>
      <c r="I58" s="19"/>
      <c r="J58" s="10"/>
      <c r="K58" s="15"/>
    </row>
    <row r="59" spans="1:11" ht="47.25" customHeight="1">
      <c r="A59" s="17" t="s">
        <v>69</v>
      </c>
      <c r="B59" s="18" t="s">
        <v>21</v>
      </c>
      <c r="C59" s="18" t="s">
        <v>3</v>
      </c>
      <c r="D59" s="18" t="s">
        <v>76</v>
      </c>
      <c r="E59" s="18" t="s">
        <v>20</v>
      </c>
      <c r="F59" s="19">
        <v>1780</v>
      </c>
      <c r="G59" s="19"/>
      <c r="H59" s="15"/>
      <c r="I59" s="15"/>
      <c r="J59" s="10"/>
      <c r="K59" s="15"/>
    </row>
    <row r="60" spans="1:11" ht="63.75" customHeight="1">
      <c r="A60" s="17" t="s">
        <v>110</v>
      </c>
      <c r="B60" s="18" t="s">
        <v>21</v>
      </c>
      <c r="C60" s="18" t="s">
        <v>3</v>
      </c>
      <c r="D60" s="18" t="s">
        <v>76</v>
      </c>
      <c r="E60" s="18" t="s">
        <v>68</v>
      </c>
      <c r="F60" s="19">
        <v>2336</v>
      </c>
      <c r="G60" s="19"/>
      <c r="H60" s="15"/>
      <c r="I60" s="15"/>
      <c r="J60" s="10"/>
      <c r="K60" s="15"/>
    </row>
    <row r="61" spans="1:11" ht="18" customHeight="1">
      <c r="A61" s="11" t="s">
        <v>23</v>
      </c>
      <c r="B61" s="12" t="s">
        <v>21</v>
      </c>
      <c r="C61" s="12" t="s">
        <v>8</v>
      </c>
      <c r="D61" s="12"/>
      <c r="E61" s="12"/>
      <c r="F61" s="28">
        <f>SUM(F62+F64)</f>
        <v>4006</v>
      </c>
      <c r="G61" s="28"/>
      <c r="H61" s="28">
        <f>SUM(H62+H64)</f>
        <v>222</v>
      </c>
      <c r="I61" s="28"/>
      <c r="J61" s="16">
        <f t="shared" si="2"/>
        <v>5.5416874687968045</v>
      </c>
      <c r="K61" s="16"/>
    </row>
    <row r="62" spans="1:11" ht="18" customHeight="1">
      <c r="A62" s="17" t="s">
        <v>92</v>
      </c>
      <c r="B62" s="18" t="s">
        <v>21</v>
      </c>
      <c r="C62" s="18" t="s">
        <v>8</v>
      </c>
      <c r="D62" s="18" t="s">
        <v>60</v>
      </c>
      <c r="E62" s="18"/>
      <c r="F62" s="29">
        <f>SUM(F63)</f>
        <v>2096</v>
      </c>
      <c r="G62" s="29"/>
      <c r="H62" s="29">
        <f>SUM(H63)</f>
        <v>222</v>
      </c>
      <c r="I62" s="29"/>
      <c r="J62" s="10">
        <f>SUM(H62/F62*100)</f>
        <v>10.591603053435113</v>
      </c>
      <c r="K62" s="10"/>
    </row>
    <row r="63" spans="1:11" ht="81" customHeight="1">
      <c r="A63" s="17" t="s">
        <v>105</v>
      </c>
      <c r="B63" s="18" t="s">
        <v>21</v>
      </c>
      <c r="C63" s="18" t="s">
        <v>8</v>
      </c>
      <c r="D63" s="18" t="s">
        <v>60</v>
      </c>
      <c r="E63" s="18" t="s">
        <v>25</v>
      </c>
      <c r="F63" s="19">
        <v>2096</v>
      </c>
      <c r="G63" s="19"/>
      <c r="H63" s="15">
        <v>222</v>
      </c>
      <c r="I63" s="15"/>
      <c r="J63" s="10">
        <f aca="true" t="shared" si="3" ref="J63:J73">SUM(H63/F63*100)</f>
        <v>10.591603053435113</v>
      </c>
      <c r="K63" s="10"/>
    </row>
    <row r="64" spans="1:11" ht="15.75" customHeight="1">
      <c r="A64" s="17" t="s">
        <v>63</v>
      </c>
      <c r="B64" s="18" t="s">
        <v>21</v>
      </c>
      <c r="C64" s="18" t="s">
        <v>8</v>
      </c>
      <c r="D64" s="18" t="s">
        <v>76</v>
      </c>
      <c r="E64" s="18"/>
      <c r="F64" s="19">
        <f>SUM(F65:F65)</f>
        <v>1910</v>
      </c>
      <c r="G64" s="19"/>
      <c r="H64" s="19"/>
      <c r="I64" s="15"/>
      <c r="J64" s="10"/>
      <c r="K64" s="10"/>
    </row>
    <row r="65" spans="1:11" ht="49.5" customHeight="1">
      <c r="A65" s="22" t="s">
        <v>69</v>
      </c>
      <c r="B65" s="18" t="s">
        <v>21</v>
      </c>
      <c r="C65" s="18" t="s">
        <v>8</v>
      </c>
      <c r="D65" s="18" t="s">
        <v>76</v>
      </c>
      <c r="E65" s="18" t="s">
        <v>20</v>
      </c>
      <c r="F65" s="19">
        <v>1910</v>
      </c>
      <c r="G65" s="19"/>
      <c r="H65" s="15"/>
      <c r="I65" s="15"/>
      <c r="J65" s="10"/>
      <c r="K65" s="10"/>
    </row>
    <row r="66" spans="1:11" ht="18" customHeight="1">
      <c r="A66" s="11" t="s">
        <v>24</v>
      </c>
      <c r="B66" s="12" t="s">
        <v>21</v>
      </c>
      <c r="C66" s="12" t="s">
        <v>4</v>
      </c>
      <c r="D66" s="12"/>
      <c r="E66" s="12"/>
      <c r="F66" s="30">
        <f>SUM(F67+F69)</f>
        <v>33854</v>
      </c>
      <c r="G66" s="30"/>
      <c r="H66" s="30">
        <f>SUM(H67+H69)</f>
        <v>7418</v>
      </c>
      <c r="I66" s="30"/>
      <c r="J66" s="16">
        <f t="shared" si="3"/>
        <v>21.911738642405624</v>
      </c>
      <c r="K66" s="16"/>
    </row>
    <row r="67" spans="1:11" ht="16.5" customHeight="1">
      <c r="A67" s="17" t="s">
        <v>24</v>
      </c>
      <c r="B67" s="18" t="s">
        <v>21</v>
      </c>
      <c r="C67" s="18" t="s">
        <v>4</v>
      </c>
      <c r="D67" s="18" t="s">
        <v>73</v>
      </c>
      <c r="E67" s="18"/>
      <c r="F67" s="19">
        <f>SUM(F68)</f>
        <v>15010</v>
      </c>
      <c r="G67" s="19"/>
      <c r="H67" s="19">
        <f>SUM(H68)</f>
        <v>4763</v>
      </c>
      <c r="I67" s="19"/>
      <c r="J67" s="10">
        <f t="shared" si="3"/>
        <v>31.73217854763491</v>
      </c>
      <c r="K67" s="10"/>
    </row>
    <row r="68" spans="1:11" ht="48.75" customHeight="1">
      <c r="A68" s="22" t="s">
        <v>69</v>
      </c>
      <c r="B68" s="18" t="s">
        <v>21</v>
      </c>
      <c r="C68" s="18" t="s">
        <v>4</v>
      </c>
      <c r="D68" s="18" t="s">
        <v>73</v>
      </c>
      <c r="E68" s="18" t="s">
        <v>20</v>
      </c>
      <c r="F68" s="19">
        <v>15010</v>
      </c>
      <c r="G68" s="29"/>
      <c r="H68" s="15">
        <v>4763</v>
      </c>
      <c r="I68" s="15"/>
      <c r="J68" s="10">
        <f t="shared" si="3"/>
        <v>31.73217854763491</v>
      </c>
      <c r="K68" s="10"/>
    </row>
    <row r="69" spans="1:11" ht="17.25" customHeight="1">
      <c r="A69" s="17" t="s">
        <v>63</v>
      </c>
      <c r="B69" s="18" t="s">
        <v>21</v>
      </c>
      <c r="C69" s="18" t="s">
        <v>4</v>
      </c>
      <c r="D69" s="18" t="s">
        <v>76</v>
      </c>
      <c r="E69" s="18"/>
      <c r="F69" s="19">
        <f>SUM(F70:F71)</f>
        <v>18844</v>
      </c>
      <c r="G69" s="19"/>
      <c r="H69" s="19">
        <f>SUM(H70:H71)</f>
        <v>2655</v>
      </c>
      <c r="I69" s="19"/>
      <c r="J69" s="10">
        <f t="shared" si="3"/>
        <v>14.089365315219698</v>
      </c>
      <c r="K69" s="15"/>
    </row>
    <row r="70" spans="1:11" ht="46.5" customHeight="1">
      <c r="A70" s="22" t="s">
        <v>69</v>
      </c>
      <c r="B70" s="18" t="s">
        <v>21</v>
      </c>
      <c r="C70" s="18" t="s">
        <v>4</v>
      </c>
      <c r="D70" s="18" t="s">
        <v>76</v>
      </c>
      <c r="E70" s="18" t="s">
        <v>20</v>
      </c>
      <c r="F70" s="19">
        <v>16874</v>
      </c>
      <c r="G70" s="19"/>
      <c r="H70" s="19">
        <v>2401</v>
      </c>
      <c r="I70" s="19"/>
      <c r="J70" s="10">
        <f t="shared" si="3"/>
        <v>14.228991347635414</v>
      </c>
      <c r="K70" s="15"/>
    </row>
    <row r="71" spans="1:11" ht="63.75" customHeight="1">
      <c r="A71" s="17" t="s">
        <v>110</v>
      </c>
      <c r="B71" s="18" t="s">
        <v>21</v>
      </c>
      <c r="C71" s="18" t="s">
        <v>4</v>
      </c>
      <c r="D71" s="18" t="s">
        <v>76</v>
      </c>
      <c r="E71" s="18" t="s">
        <v>68</v>
      </c>
      <c r="F71" s="19">
        <v>1970</v>
      </c>
      <c r="G71" s="19"/>
      <c r="H71" s="19">
        <v>254</v>
      </c>
      <c r="I71" s="19"/>
      <c r="J71" s="10">
        <f t="shared" si="3"/>
        <v>12.893401015228426</v>
      </c>
      <c r="K71" s="15"/>
    </row>
    <row r="72" spans="1:11" ht="31.5" customHeight="1">
      <c r="A72" s="21" t="s">
        <v>22</v>
      </c>
      <c r="B72" s="12" t="s">
        <v>21</v>
      </c>
      <c r="C72" s="12" t="s">
        <v>21</v>
      </c>
      <c r="D72" s="12"/>
      <c r="E72" s="12"/>
      <c r="F72" s="14">
        <f>SUM(F73)</f>
        <v>4819</v>
      </c>
      <c r="G72" s="14"/>
      <c r="H72" s="14">
        <f>SUM(H73)</f>
        <v>1013</v>
      </c>
      <c r="I72" s="15"/>
      <c r="J72" s="16">
        <f t="shared" si="3"/>
        <v>21.020958705125544</v>
      </c>
      <c r="K72" s="15"/>
    </row>
    <row r="73" spans="1:11" ht="64.5" customHeight="1">
      <c r="A73" s="17" t="s">
        <v>91</v>
      </c>
      <c r="B73" s="18" t="s">
        <v>21</v>
      </c>
      <c r="C73" s="18" t="s">
        <v>21</v>
      </c>
      <c r="D73" s="18" t="s">
        <v>5</v>
      </c>
      <c r="E73" s="18"/>
      <c r="F73" s="19">
        <f>SUM(F74)</f>
        <v>4819</v>
      </c>
      <c r="G73" s="19"/>
      <c r="H73" s="19">
        <f>SUM(H74)</f>
        <v>1013</v>
      </c>
      <c r="I73" s="15"/>
      <c r="J73" s="10">
        <f t="shared" si="3"/>
        <v>21.020958705125544</v>
      </c>
      <c r="K73" s="15"/>
    </row>
    <row r="74" spans="1:11" ht="31.5" customHeight="1">
      <c r="A74" s="17" t="s">
        <v>83</v>
      </c>
      <c r="B74" s="18" t="s">
        <v>21</v>
      </c>
      <c r="C74" s="18" t="s">
        <v>21</v>
      </c>
      <c r="D74" s="18" t="s">
        <v>5</v>
      </c>
      <c r="E74" s="18" t="s">
        <v>84</v>
      </c>
      <c r="F74" s="19">
        <v>4819</v>
      </c>
      <c r="G74" s="19"/>
      <c r="H74" s="15">
        <v>1013</v>
      </c>
      <c r="I74" s="15"/>
      <c r="J74" s="10">
        <f aca="true" t="shared" si="4" ref="J74:J96">SUM(H74/F74*100)</f>
        <v>21.020958705125544</v>
      </c>
      <c r="K74" s="15"/>
    </row>
    <row r="75" spans="1:11" ht="16.5" customHeight="1">
      <c r="A75" s="23" t="s">
        <v>100</v>
      </c>
      <c r="B75" s="24" t="s">
        <v>10</v>
      </c>
      <c r="C75" s="24" t="s">
        <v>101</v>
      </c>
      <c r="D75" s="24"/>
      <c r="E75" s="24"/>
      <c r="F75" s="9">
        <f>SUM(F76)</f>
        <v>6598</v>
      </c>
      <c r="G75" s="9">
        <f>SUM(G76)</f>
        <v>440</v>
      </c>
      <c r="H75" s="9">
        <f>SUM(H76)</f>
        <v>670</v>
      </c>
      <c r="I75" s="9"/>
      <c r="J75" s="26">
        <f t="shared" si="4"/>
        <v>10.15459230069718</v>
      </c>
      <c r="K75" s="10"/>
    </row>
    <row r="76" spans="1:11" ht="33" customHeight="1">
      <c r="A76" s="11" t="s">
        <v>82</v>
      </c>
      <c r="B76" s="12" t="s">
        <v>10</v>
      </c>
      <c r="C76" s="12" t="s">
        <v>21</v>
      </c>
      <c r="D76" s="12"/>
      <c r="E76" s="12"/>
      <c r="F76" s="19">
        <f>SUM(F79+F77)</f>
        <v>6598</v>
      </c>
      <c r="G76" s="19">
        <f>SUM(G79+G77)</f>
        <v>440</v>
      </c>
      <c r="H76" s="19">
        <f>SUM(H79+H77)</f>
        <v>670</v>
      </c>
      <c r="I76" s="19"/>
      <c r="J76" s="10">
        <f t="shared" si="4"/>
        <v>10.15459230069718</v>
      </c>
      <c r="K76" s="10"/>
    </row>
    <row r="77" spans="1:11" ht="46.5" customHeight="1">
      <c r="A77" s="17" t="s">
        <v>127</v>
      </c>
      <c r="B77" s="18" t="s">
        <v>10</v>
      </c>
      <c r="C77" s="18" t="s">
        <v>21</v>
      </c>
      <c r="D77" s="18" t="s">
        <v>128</v>
      </c>
      <c r="E77" s="12"/>
      <c r="F77" s="19">
        <f>F78</f>
        <v>440</v>
      </c>
      <c r="G77" s="19">
        <f>G78</f>
        <v>440</v>
      </c>
      <c r="H77" s="19"/>
      <c r="I77" s="19"/>
      <c r="J77" s="10"/>
      <c r="K77" s="10"/>
    </row>
    <row r="78" spans="1:11" ht="36" customHeight="1">
      <c r="A78" s="22" t="s">
        <v>6</v>
      </c>
      <c r="B78" s="18" t="s">
        <v>10</v>
      </c>
      <c r="C78" s="18" t="s">
        <v>21</v>
      </c>
      <c r="D78" s="18" t="s">
        <v>128</v>
      </c>
      <c r="E78" s="18" t="s">
        <v>7</v>
      </c>
      <c r="F78" s="19">
        <v>440</v>
      </c>
      <c r="G78" s="19">
        <v>440</v>
      </c>
      <c r="H78" s="19"/>
      <c r="I78" s="15"/>
      <c r="J78" s="10"/>
      <c r="K78" s="10"/>
    </row>
    <row r="79" spans="1:11" ht="17.25" customHeight="1">
      <c r="A79" s="17" t="s">
        <v>63</v>
      </c>
      <c r="B79" s="18" t="s">
        <v>10</v>
      </c>
      <c r="C79" s="18" t="s">
        <v>21</v>
      </c>
      <c r="D79" s="18" t="s">
        <v>76</v>
      </c>
      <c r="E79" s="18"/>
      <c r="F79" s="19">
        <f>SUM(F80+F81)</f>
        <v>6158</v>
      </c>
      <c r="G79" s="19"/>
      <c r="H79" s="19">
        <f>SUM(H80+H81)</f>
        <v>670</v>
      </c>
      <c r="I79" s="15"/>
      <c r="J79" s="10">
        <f t="shared" si="4"/>
        <v>10.880155894771029</v>
      </c>
      <c r="K79" s="15"/>
    </row>
    <row r="80" spans="1:11" ht="33" customHeight="1">
      <c r="A80" s="22" t="s">
        <v>6</v>
      </c>
      <c r="B80" s="18" t="s">
        <v>10</v>
      </c>
      <c r="C80" s="18" t="s">
        <v>21</v>
      </c>
      <c r="D80" s="18" t="s">
        <v>76</v>
      </c>
      <c r="E80" s="18" t="s">
        <v>7</v>
      </c>
      <c r="F80" s="19">
        <v>2128</v>
      </c>
      <c r="G80" s="19"/>
      <c r="H80" s="15">
        <v>321</v>
      </c>
      <c r="I80" s="15"/>
      <c r="J80" s="10">
        <f t="shared" si="4"/>
        <v>15.084586466165414</v>
      </c>
      <c r="K80" s="15"/>
    </row>
    <row r="81" spans="1:11" ht="49.5" customHeight="1">
      <c r="A81" s="22" t="s">
        <v>69</v>
      </c>
      <c r="B81" s="18" t="s">
        <v>10</v>
      </c>
      <c r="C81" s="18" t="s">
        <v>21</v>
      </c>
      <c r="D81" s="18" t="s">
        <v>76</v>
      </c>
      <c r="E81" s="18" t="s">
        <v>20</v>
      </c>
      <c r="F81" s="19">
        <v>4030</v>
      </c>
      <c r="G81" s="19"/>
      <c r="H81" s="15">
        <v>349</v>
      </c>
      <c r="I81" s="15"/>
      <c r="J81" s="10">
        <f t="shared" si="4"/>
        <v>8.660049627791564</v>
      </c>
      <c r="K81" s="15"/>
    </row>
    <row r="82" spans="1:11" ht="18.75" customHeight="1">
      <c r="A82" s="23" t="s">
        <v>102</v>
      </c>
      <c r="B82" s="24" t="s">
        <v>34</v>
      </c>
      <c r="C82" s="24" t="s">
        <v>101</v>
      </c>
      <c r="D82" s="24"/>
      <c r="E82" s="24"/>
      <c r="F82" s="9">
        <f>SUM(F83+F91+F96+F103)</f>
        <v>80599</v>
      </c>
      <c r="G82" s="9">
        <f>SUM(G83+G91+G96+G103)</f>
        <v>5795</v>
      </c>
      <c r="H82" s="9">
        <f>SUM(H83+H91+H96+H103)</f>
        <v>18728</v>
      </c>
      <c r="I82" s="9"/>
      <c r="J82" s="26">
        <f t="shared" si="4"/>
        <v>23.236020298018587</v>
      </c>
      <c r="K82" s="10"/>
    </row>
    <row r="83" spans="1:11" ht="20.25" customHeight="1">
      <c r="A83" s="21" t="s">
        <v>33</v>
      </c>
      <c r="B83" s="12" t="s">
        <v>34</v>
      </c>
      <c r="C83" s="12" t="s">
        <v>3</v>
      </c>
      <c r="D83" s="12"/>
      <c r="E83" s="12"/>
      <c r="F83" s="14">
        <f>SUM(F84+F88+F86)</f>
        <v>20535</v>
      </c>
      <c r="G83" s="14">
        <f>SUM(G84+G88+G86)</f>
        <v>5795</v>
      </c>
      <c r="H83" s="14">
        <f>SUM(H84+H88+H86)</f>
        <v>4844</v>
      </c>
      <c r="I83" s="14"/>
      <c r="J83" s="16">
        <f t="shared" si="4"/>
        <v>23.58899439980521</v>
      </c>
      <c r="K83" s="10"/>
    </row>
    <row r="84" spans="1:11" ht="16.5" customHeight="1">
      <c r="A84" s="22" t="s">
        <v>36</v>
      </c>
      <c r="B84" s="18" t="s">
        <v>34</v>
      </c>
      <c r="C84" s="18" t="s">
        <v>3</v>
      </c>
      <c r="D84" s="18" t="s">
        <v>35</v>
      </c>
      <c r="E84" s="18"/>
      <c r="F84" s="19">
        <f>SUM(F85)</f>
        <v>14035</v>
      </c>
      <c r="G84" s="19"/>
      <c r="H84" s="19">
        <f>SUM(H85)</f>
        <v>4829</v>
      </c>
      <c r="I84" s="15"/>
      <c r="J84" s="10">
        <f t="shared" si="4"/>
        <v>34.40684004275027</v>
      </c>
      <c r="K84" s="10"/>
    </row>
    <row r="85" spans="1:11" ht="33.75" customHeight="1">
      <c r="A85" s="22" t="s">
        <v>6</v>
      </c>
      <c r="B85" s="18" t="s">
        <v>34</v>
      </c>
      <c r="C85" s="18" t="s">
        <v>3</v>
      </c>
      <c r="D85" s="18" t="s">
        <v>35</v>
      </c>
      <c r="E85" s="18" t="s">
        <v>7</v>
      </c>
      <c r="F85" s="19">
        <v>14035</v>
      </c>
      <c r="G85" s="19"/>
      <c r="H85" s="15">
        <v>4829</v>
      </c>
      <c r="I85" s="15"/>
      <c r="J85" s="10">
        <f t="shared" si="4"/>
        <v>34.40684004275027</v>
      </c>
      <c r="K85" s="10"/>
    </row>
    <row r="86" spans="1:11" ht="19.5" customHeight="1">
      <c r="A86" s="22" t="s">
        <v>88</v>
      </c>
      <c r="B86" s="18" t="s">
        <v>34</v>
      </c>
      <c r="C86" s="18" t="s">
        <v>3</v>
      </c>
      <c r="D86" s="18" t="s">
        <v>89</v>
      </c>
      <c r="E86" s="18"/>
      <c r="F86" s="19">
        <f>F87</f>
        <v>5795</v>
      </c>
      <c r="G86" s="19">
        <f>G87</f>
        <v>5795</v>
      </c>
      <c r="H86" s="19"/>
      <c r="I86" s="19"/>
      <c r="J86" s="10"/>
      <c r="K86" s="10"/>
    </row>
    <row r="87" spans="1:11" ht="61.5" customHeight="1">
      <c r="A87" s="17" t="s">
        <v>110</v>
      </c>
      <c r="B87" s="18" t="s">
        <v>34</v>
      </c>
      <c r="C87" s="18" t="s">
        <v>3</v>
      </c>
      <c r="D87" s="18" t="s">
        <v>89</v>
      </c>
      <c r="E87" s="18" t="s">
        <v>68</v>
      </c>
      <c r="F87" s="19">
        <v>5795</v>
      </c>
      <c r="G87" s="19">
        <v>5795</v>
      </c>
      <c r="H87" s="15"/>
      <c r="I87" s="15"/>
      <c r="J87" s="10"/>
      <c r="K87" s="10"/>
    </row>
    <row r="88" spans="1:11" ht="21" customHeight="1">
      <c r="A88" s="22" t="s">
        <v>63</v>
      </c>
      <c r="B88" s="18" t="s">
        <v>34</v>
      </c>
      <c r="C88" s="18" t="s">
        <v>3</v>
      </c>
      <c r="D88" s="18" t="s">
        <v>76</v>
      </c>
      <c r="E88" s="18"/>
      <c r="F88" s="19">
        <f>SUM(F89+F90)</f>
        <v>705</v>
      </c>
      <c r="G88" s="19"/>
      <c r="H88" s="19">
        <f>SUM(H89+H90)</f>
        <v>15</v>
      </c>
      <c r="I88" s="15"/>
      <c r="J88" s="10">
        <f t="shared" si="4"/>
        <v>2.127659574468085</v>
      </c>
      <c r="K88" s="15"/>
    </row>
    <row r="89" spans="1:11" ht="49.5" customHeight="1">
      <c r="A89" s="22" t="s">
        <v>69</v>
      </c>
      <c r="B89" s="18" t="s">
        <v>34</v>
      </c>
      <c r="C89" s="18" t="s">
        <v>3</v>
      </c>
      <c r="D89" s="18" t="s">
        <v>76</v>
      </c>
      <c r="E89" s="18" t="s">
        <v>20</v>
      </c>
      <c r="F89" s="19">
        <v>400</v>
      </c>
      <c r="G89" s="19"/>
      <c r="H89" s="15"/>
      <c r="I89" s="15"/>
      <c r="J89" s="10"/>
      <c r="K89" s="15"/>
    </row>
    <row r="90" spans="1:11" ht="63.75" customHeight="1">
      <c r="A90" s="17" t="s">
        <v>110</v>
      </c>
      <c r="B90" s="18" t="s">
        <v>34</v>
      </c>
      <c r="C90" s="18" t="s">
        <v>3</v>
      </c>
      <c r="D90" s="18" t="s">
        <v>76</v>
      </c>
      <c r="E90" s="18" t="s">
        <v>68</v>
      </c>
      <c r="F90" s="19">
        <v>305</v>
      </c>
      <c r="G90" s="19"/>
      <c r="H90" s="15">
        <v>15</v>
      </c>
      <c r="I90" s="15"/>
      <c r="J90" s="10">
        <f t="shared" si="4"/>
        <v>4.918032786885246</v>
      </c>
      <c r="K90" s="15"/>
    </row>
    <row r="91" spans="1:11" ht="18" customHeight="1">
      <c r="A91" s="21" t="s">
        <v>37</v>
      </c>
      <c r="B91" s="12" t="s">
        <v>34</v>
      </c>
      <c r="C91" s="12" t="s">
        <v>8</v>
      </c>
      <c r="D91" s="12"/>
      <c r="E91" s="12"/>
      <c r="F91" s="14">
        <f>SUM(F94+F92)</f>
        <v>45655</v>
      </c>
      <c r="G91" s="14"/>
      <c r="H91" s="14">
        <f>SUM(H94+H92)</f>
        <v>12146</v>
      </c>
      <c r="I91" s="14"/>
      <c r="J91" s="16">
        <f t="shared" si="4"/>
        <v>26.603876902858392</v>
      </c>
      <c r="K91" s="27"/>
    </row>
    <row r="92" spans="1:11" ht="33" customHeight="1">
      <c r="A92" s="22" t="s">
        <v>38</v>
      </c>
      <c r="B92" s="18" t="s">
        <v>34</v>
      </c>
      <c r="C92" s="18" t="s">
        <v>8</v>
      </c>
      <c r="D92" s="18" t="s">
        <v>39</v>
      </c>
      <c r="E92" s="18"/>
      <c r="F92" s="19">
        <f>SUM(F93)</f>
        <v>23189</v>
      </c>
      <c r="G92" s="19"/>
      <c r="H92" s="19">
        <f>SUM(H93)</f>
        <v>7068</v>
      </c>
      <c r="I92" s="19"/>
      <c r="J92" s="10">
        <f t="shared" si="4"/>
        <v>30.479968950795637</v>
      </c>
      <c r="K92" s="15"/>
    </row>
    <row r="93" spans="1:11" ht="35.25" customHeight="1">
      <c r="A93" s="22" t="s">
        <v>6</v>
      </c>
      <c r="B93" s="18" t="s">
        <v>34</v>
      </c>
      <c r="C93" s="18" t="s">
        <v>8</v>
      </c>
      <c r="D93" s="18" t="s">
        <v>39</v>
      </c>
      <c r="E93" s="18" t="s">
        <v>7</v>
      </c>
      <c r="F93" s="19">
        <v>23189</v>
      </c>
      <c r="G93" s="19"/>
      <c r="H93" s="15">
        <v>7068</v>
      </c>
      <c r="I93" s="15"/>
      <c r="J93" s="10">
        <f t="shared" si="4"/>
        <v>30.479968950795637</v>
      </c>
      <c r="K93" s="15"/>
    </row>
    <row r="94" spans="1:11" ht="19.5" customHeight="1">
      <c r="A94" s="22" t="s">
        <v>112</v>
      </c>
      <c r="B94" s="18" t="s">
        <v>34</v>
      </c>
      <c r="C94" s="18" t="s">
        <v>8</v>
      </c>
      <c r="D94" s="18" t="s">
        <v>40</v>
      </c>
      <c r="E94" s="18"/>
      <c r="F94" s="19">
        <f>SUM(F95)</f>
        <v>22466</v>
      </c>
      <c r="G94" s="19"/>
      <c r="H94" s="19">
        <f>SUM(H95)</f>
        <v>5078</v>
      </c>
      <c r="I94" s="15"/>
      <c r="J94" s="10">
        <f t="shared" si="4"/>
        <v>22.60304460072999</v>
      </c>
      <c r="K94" s="15"/>
    </row>
    <row r="95" spans="1:11" ht="34.5" customHeight="1">
      <c r="A95" s="22" t="s">
        <v>6</v>
      </c>
      <c r="B95" s="18" t="s">
        <v>34</v>
      </c>
      <c r="C95" s="18" t="s">
        <v>8</v>
      </c>
      <c r="D95" s="18" t="s">
        <v>40</v>
      </c>
      <c r="E95" s="18" t="s">
        <v>7</v>
      </c>
      <c r="F95" s="19">
        <v>22466</v>
      </c>
      <c r="G95" s="19"/>
      <c r="H95" s="15">
        <v>5078</v>
      </c>
      <c r="I95" s="15"/>
      <c r="J95" s="10">
        <f t="shared" si="4"/>
        <v>22.60304460072999</v>
      </c>
      <c r="K95" s="15"/>
    </row>
    <row r="96" spans="1:11" ht="18.75" customHeight="1">
      <c r="A96" s="21" t="s">
        <v>41</v>
      </c>
      <c r="B96" s="12" t="s">
        <v>34</v>
      </c>
      <c r="C96" s="12" t="s">
        <v>34</v>
      </c>
      <c r="D96" s="12"/>
      <c r="E96" s="12"/>
      <c r="F96" s="14">
        <f>SUM(F97+F99)</f>
        <v>13135</v>
      </c>
      <c r="G96" s="14"/>
      <c r="H96" s="14">
        <f>SUM(H97+H99)</f>
        <v>1694</v>
      </c>
      <c r="I96" s="14"/>
      <c r="J96" s="16">
        <f t="shared" si="4"/>
        <v>12.896840502474305</v>
      </c>
      <c r="K96" s="16"/>
    </row>
    <row r="97" spans="1:11" ht="18.75" customHeight="1">
      <c r="A97" s="22" t="s">
        <v>94</v>
      </c>
      <c r="B97" s="18" t="s">
        <v>34</v>
      </c>
      <c r="C97" s="18" t="s">
        <v>34</v>
      </c>
      <c r="D97" s="18" t="s">
        <v>42</v>
      </c>
      <c r="E97" s="18"/>
      <c r="F97" s="19">
        <f>SUM(F98)</f>
        <v>3468</v>
      </c>
      <c r="G97" s="19"/>
      <c r="H97" s="19"/>
      <c r="I97" s="19"/>
      <c r="J97" s="10"/>
      <c r="K97" s="10"/>
    </row>
    <row r="98" spans="1:11" ht="50.25" customHeight="1">
      <c r="A98" s="22" t="s">
        <v>69</v>
      </c>
      <c r="B98" s="18" t="s">
        <v>34</v>
      </c>
      <c r="C98" s="18" t="s">
        <v>34</v>
      </c>
      <c r="D98" s="18" t="s">
        <v>42</v>
      </c>
      <c r="E98" s="18" t="s">
        <v>20</v>
      </c>
      <c r="F98" s="19">
        <v>3468</v>
      </c>
      <c r="G98" s="19"/>
      <c r="H98" s="15"/>
      <c r="I98" s="15"/>
      <c r="J98" s="10"/>
      <c r="K98" s="10"/>
    </row>
    <row r="99" spans="1:11" ht="17.25" customHeight="1">
      <c r="A99" s="22" t="s">
        <v>63</v>
      </c>
      <c r="B99" s="18" t="s">
        <v>34</v>
      </c>
      <c r="C99" s="18" t="s">
        <v>34</v>
      </c>
      <c r="D99" s="18" t="s">
        <v>76</v>
      </c>
      <c r="E99" s="18"/>
      <c r="F99" s="19">
        <f>SUM(F100:F102)</f>
        <v>9667</v>
      </c>
      <c r="G99" s="19"/>
      <c r="H99" s="19">
        <f>SUM(H100:H102)</f>
        <v>1694</v>
      </c>
      <c r="I99" s="19"/>
      <c r="J99" s="10">
        <f>SUM(H99/F99*100)</f>
        <v>17.523533671252718</v>
      </c>
      <c r="K99" s="10"/>
    </row>
    <row r="100" spans="1:11" ht="35.25" customHeight="1">
      <c r="A100" s="22" t="s">
        <v>6</v>
      </c>
      <c r="B100" s="18" t="s">
        <v>34</v>
      </c>
      <c r="C100" s="18" t="s">
        <v>34</v>
      </c>
      <c r="D100" s="18" t="s">
        <v>76</v>
      </c>
      <c r="E100" s="18" t="s">
        <v>7</v>
      </c>
      <c r="F100" s="19">
        <v>5433</v>
      </c>
      <c r="G100" s="19"/>
      <c r="H100" s="15">
        <v>1128</v>
      </c>
      <c r="I100" s="15"/>
      <c r="J100" s="10">
        <f>SUM(H100/F100*100)</f>
        <v>20.762009939260075</v>
      </c>
      <c r="K100" s="10"/>
    </row>
    <row r="101" spans="1:11" ht="50.25" customHeight="1">
      <c r="A101" s="22" t="s">
        <v>69</v>
      </c>
      <c r="B101" s="18" t="s">
        <v>34</v>
      </c>
      <c r="C101" s="18" t="s">
        <v>34</v>
      </c>
      <c r="D101" s="18" t="s">
        <v>76</v>
      </c>
      <c r="E101" s="18" t="s">
        <v>20</v>
      </c>
      <c r="F101" s="19">
        <v>3634</v>
      </c>
      <c r="G101" s="19"/>
      <c r="H101" s="15">
        <v>366</v>
      </c>
      <c r="I101" s="15"/>
      <c r="J101" s="10">
        <f>SUM(H101/F101*100)</f>
        <v>10.0715465052284</v>
      </c>
      <c r="K101" s="10"/>
    </row>
    <row r="102" spans="1:11" ht="21" customHeight="1">
      <c r="A102" s="22" t="s">
        <v>123</v>
      </c>
      <c r="B102" s="18" t="s">
        <v>34</v>
      </c>
      <c r="C102" s="18" t="s">
        <v>34</v>
      </c>
      <c r="D102" s="18" t="s">
        <v>76</v>
      </c>
      <c r="E102" s="18" t="s">
        <v>122</v>
      </c>
      <c r="F102" s="19">
        <v>600</v>
      </c>
      <c r="G102" s="19"/>
      <c r="H102" s="15">
        <v>200</v>
      </c>
      <c r="I102" s="15"/>
      <c r="J102" s="10">
        <f>SUM(H102/F102*100)</f>
        <v>33.33333333333333</v>
      </c>
      <c r="K102" s="10"/>
    </row>
    <row r="103" spans="1:11" ht="18.75" customHeight="1">
      <c r="A103" s="21" t="s">
        <v>44</v>
      </c>
      <c r="B103" s="12" t="s">
        <v>34</v>
      </c>
      <c r="C103" s="12" t="s">
        <v>43</v>
      </c>
      <c r="D103" s="12"/>
      <c r="E103" s="12"/>
      <c r="F103" s="14">
        <f>SUM(F104)</f>
        <v>1274</v>
      </c>
      <c r="G103" s="14"/>
      <c r="H103" s="14">
        <f>SUM(H104)</f>
        <v>44</v>
      </c>
      <c r="I103" s="15"/>
      <c r="J103" s="16">
        <f aca="true" t="shared" si="5" ref="J103:J127">SUM(H103/F103*100)</f>
        <v>3.453689167974882</v>
      </c>
      <c r="K103" s="15"/>
    </row>
    <row r="104" spans="1:11" ht="21" customHeight="1">
      <c r="A104" s="22" t="s">
        <v>135</v>
      </c>
      <c r="B104" s="18" t="s">
        <v>34</v>
      </c>
      <c r="C104" s="18" t="s">
        <v>43</v>
      </c>
      <c r="D104" s="18" t="s">
        <v>136</v>
      </c>
      <c r="E104" s="18"/>
      <c r="F104" s="19">
        <f>SUM(F105)</f>
        <v>1274</v>
      </c>
      <c r="G104" s="19"/>
      <c r="H104" s="19">
        <f>SUM(H105)</f>
        <v>44</v>
      </c>
      <c r="I104" s="15"/>
      <c r="J104" s="10">
        <f t="shared" si="5"/>
        <v>3.453689167974882</v>
      </c>
      <c r="K104" s="15"/>
    </row>
    <row r="105" spans="1:11" ht="50.25" customHeight="1">
      <c r="A105" s="22" t="s">
        <v>69</v>
      </c>
      <c r="B105" s="18" t="s">
        <v>34</v>
      </c>
      <c r="C105" s="18" t="s">
        <v>43</v>
      </c>
      <c r="D105" s="18" t="s">
        <v>136</v>
      </c>
      <c r="E105" s="18" t="s">
        <v>20</v>
      </c>
      <c r="F105" s="19">
        <v>1274</v>
      </c>
      <c r="G105" s="19"/>
      <c r="H105" s="15">
        <v>44</v>
      </c>
      <c r="I105" s="15"/>
      <c r="J105" s="10">
        <f t="shared" si="5"/>
        <v>3.453689167974882</v>
      </c>
      <c r="K105" s="15"/>
    </row>
    <row r="106" spans="1:11" ht="20.25" customHeight="1">
      <c r="A106" s="23" t="s">
        <v>137</v>
      </c>
      <c r="B106" s="24" t="s">
        <v>45</v>
      </c>
      <c r="C106" s="24" t="s">
        <v>101</v>
      </c>
      <c r="D106" s="24"/>
      <c r="E106" s="24"/>
      <c r="F106" s="9">
        <f>SUM(F107)</f>
        <v>27899.4</v>
      </c>
      <c r="G106" s="9"/>
      <c r="H106" s="9">
        <f>SUM(H107)</f>
        <v>7814</v>
      </c>
      <c r="I106" s="9"/>
      <c r="J106" s="26">
        <f t="shared" si="5"/>
        <v>28.007770776432466</v>
      </c>
      <c r="K106" s="26"/>
    </row>
    <row r="107" spans="1:11" ht="18.75" customHeight="1">
      <c r="A107" s="21" t="s">
        <v>138</v>
      </c>
      <c r="B107" s="12" t="s">
        <v>45</v>
      </c>
      <c r="C107" s="12" t="s">
        <v>3</v>
      </c>
      <c r="D107" s="12"/>
      <c r="E107" s="12"/>
      <c r="F107" s="14">
        <f>SUM(F108+F112+F114+F116)</f>
        <v>27899.4</v>
      </c>
      <c r="G107" s="14"/>
      <c r="H107" s="14">
        <f>SUM(H108+H112+H114+H116)</f>
        <v>7814</v>
      </c>
      <c r="I107" s="14"/>
      <c r="J107" s="16">
        <f t="shared" si="5"/>
        <v>28.007770776432466</v>
      </c>
      <c r="K107" s="16"/>
    </row>
    <row r="108" spans="1:11" ht="33" customHeight="1">
      <c r="A108" s="22" t="s">
        <v>46</v>
      </c>
      <c r="B108" s="18" t="s">
        <v>45</v>
      </c>
      <c r="C108" s="18" t="s">
        <v>3</v>
      </c>
      <c r="D108" s="18" t="s">
        <v>47</v>
      </c>
      <c r="E108" s="18"/>
      <c r="F108" s="19">
        <f>SUM(F109+F110+F111)</f>
        <v>20633.4</v>
      </c>
      <c r="G108" s="19"/>
      <c r="H108" s="19">
        <f>SUM(H109+H110+H111)</f>
        <v>6157</v>
      </c>
      <c r="I108" s="15"/>
      <c r="J108" s="10">
        <f t="shared" si="5"/>
        <v>29.839968206887857</v>
      </c>
      <c r="K108" s="15"/>
    </row>
    <row r="109" spans="1:11" ht="31.5" customHeight="1">
      <c r="A109" s="22" t="s">
        <v>6</v>
      </c>
      <c r="B109" s="18" t="s">
        <v>45</v>
      </c>
      <c r="C109" s="18" t="s">
        <v>3</v>
      </c>
      <c r="D109" s="18" t="s">
        <v>47</v>
      </c>
      <c r="E109" s="18" t="s">
        <v>7</v>
      </c>
      <c r="F109" s="19">
        <v>15050</v>
      </c>
      <c r="G109" s="19"/>
      <c r="H109" s="15">
        <v>4065</v>
      </c>
      <c r="I109" s="15"/>
      <c r="J109" s="10">
        <f t="shared" si="5"/>
        <v>27.00996677740864</v>
      </c>
      <c r="K109" s="15"/>
    </row>
    <row r="110" spans="1:11" ht="47.25" customHeight="1">
      <c r="A110" s="22" t="s">
        <v>69</v>
      </c>
      <c r="B110" s="18" t="s">
        <v>45</v>
      </c>
      <c r="C110" s="18" t="s">
        <v>3</v>
      </c>
      <c r="D110" s="18" t="s">
        <v>47</v>
      </c>
      <c r="E110" s="18" t="s">
        <v>20</v>
      </c>
      <c r="F110" s="19">
        <v>2912</v>
      </c>
      <c r="G110" s="19"/>
      <c r="H110" s="15">
        <v>1290</v>
      </c>
      <c r="I110" s="15"/>
      <c r="J110" s="10">
        <f t="shared" si="5"/>
        <v>44.29945054945055</v>
      </c>
      <c r="K110" s="15"/>
    </row>
    <row r="111" spans="1:11" ht="18.75" customHeight="1">
      <c r="A111" s="22" t="s">
        <v>123</v>
      </c>
      <c r="B111" s="18" t="s">
        <v>45</v>
      </c>
      <c r="C111" s="18" t="s">
        <v>3</v>
      </c>
      <c r="D111" s="18" t="s">
        <v>47</v>
      </c>
      <c r="E111" s="18" t="s">
        <v>122</v>
      </c>
      <c r="F111" s="19">
        <v>2671.4</v>
      </c>
      <c r="G111" s="19"/>
      <c r="H111" s="15">
        <v>802</v>
      </c>
      <c r="I111" s="15"/>
      <c r="J111" s="10">
        <f t="shared" si="5"/>
        <v>30.021711462154677</v>
      </c>
      <c r="K111" s="15"/>
    </row>
    <row r="112" spans="1:11" ht="18" customHeight="1">
      <c r="A112" s="22" t="s">
        <v>72</v>
      </c>
      <c r="B112" s="18" t="s">
        <v>45</v>
      </c>
      <c r="C112" s="18" t="s">
        <v>3</v>
      </c>
      <c r="D112" s="18" t="s">
        <v>48</v>
      </c>
      <c r="E112" s="18"/>
      <c r="F112" s="19">
        <f>SUM(F113)</f>
        <v>1373</v>
      </c>
      <c r="G112" s="19"/>
      <c r="H112" s="19">
        <f>SUM(H113)</f>
        <v>304</v>
      </c>
      <c r="I112" s="15"/>
      <c r="J112" s="10">
        <f t="shared" si="5"/>
        <v>22.141296431172613</v>
      </c>
      <c r="K112" s="15"/>
    </row>
    <row r="113" spans="1:11" ht="30.75" customHeight="1">
      <c r="A113" s="22" t="s">
        <v>6</v>
      </c>
      <c r="B113" s="18" t="s">
        <v>45</v>
      </c>
      <c r="C113" s="18" t="s">
        <v>3</v>
      </c>
      <c r="D113" s="18" t="s">
        <v>48</v>
      </c>
      <c r="E113" s="18" t="s">
        <v>7</v>
      </c>
      <c r="F113" s="19">
        <v>1373</v>
      </c>
      <c r="G113" s="19"/>
      <c r="H113" s="15">
        <v>304</v>
      </c>
      <c r="I113" s="15"/>
      <c r="J113" s="10">
        <f t="shared" si="5"/>
        <v>22.141296431172613</v>
      </c>
      <c r="K113" s="15"/>
    </row>
    <row r="114" spans="1:11" ht="17.25" customHeight="1">
      <c r="A114" s="22" t="s">
        <v>49</v>
      </c>
      <c r="B114" s="18" t="s">
        <v>45</v>
      </c>
      <c r="C114" s="18" t="s">
        <v>3</v>
      </c>
      <c r="D114" s="18" t="s">
        <v>50</v>
      </c>
      <c r="E114" s="18"/>
      <c r="F114" s="19">
        <f>SUM(F115)</f>
        <v>5814</v>
      </c>
      <c r="G114" s="19"/>
      <c r="H114" s="19">
        <f>SUM(H115)</f>
        <v>1353</v>
      </c>
      <c r="I114" s="15"/>
      <c r="J114" s="10">
        <f t="shared" si="5"/>
        <v>23.271413828689372</v>
      </c>
      <c r="K114" s="15"/>
    </row>
    <row r="115" spans="1:11" ht="33" customHeight="1">
      <c r="A115" s="22" t="s">
        <v>6</v>
      </c>
      <c r="B115" s="18" t="s">
        <v>45</v>
      </c>
      <c r="C115" s="18" t="s">
        <v>3</v>
      </c>
      <c r="D115" s="18" t="s">
        <v>50</v>
      </c>
      <c r="E115" s="18" t="s">
        <v>7</v>
      </c>
      <c r="F115" s="19">
        <v>5814</v>
      </c>
      <c r="G115" s="19"/>
      <c r="H115" s="15">
        <v>1353</v>
      </c>
      <c r="I115" s="15"/>
      <c r="J115" s="10">
        <f t="shared" si="5"/>
        <v>23.271413828689372</v>
      </c>
      <c r="K115" s="15"/>
    </row>
    <row r="116" spans="1:11" ht="17.25" customHeight="1">
      <c r="A116" s="22" t="s">
        <v>63</v>
      </c>
      <c r="B116" s="18" t="s">
        <v>45</v>
      </c>
      <c r="C116" s="18" t="s">
        <v>3</v>
      </c>
      <c r="D116" s="18" t="s">
        <v>76</v>
      </c>
      <c r="E116" s="18"/>
      <c r="F116" s="19">
        <f>SUM(F117)</f>
        <v>79</v>
      </c>
      <c r="G116" s="19"/>
      <c r="H116" s="19"/>
      <c r="I116" s="15"/>
      <c r="J116" s="10"/>
      <c r="K116" s="10"/>
    </row>
    <row r="117" spans="1:11" ht="49.5" customHeight="1">
      <c r="A117" s="22" t="s">
        <v>69</v>
      </c>
      <c r="B117" s="18" t="s">
        <v>45</v>
      </c>
      <c r="C117" s="18" t="s">
        <v>3</v>
      </c>
      <c r="D117" s="18" t="s">
        <v>76</v>
      </c>
      <c r="E117" s="18" t="s">
        <v>20</v>
      </c>
      <c r="F117" s="19">
        <v>79</v>
      </c>
      <c r="G117" s="19"/>
      <c r="H117" s="15"/>
      <c r="I117" s="15"/>
      <c r="J117" s="10"/>
      <c r="K117" s="10"/>
    </row>
    <row r="118" spans="1:11" ht="18.75" customHeight="1">
      <c r="A118" s="23" t="s">
        <v>147</v>
      </c>
      <c r="B118" s="12" t="s">
        <v>43</v>
      </c>
      <c r="C118" s="12" t="s">
        <v>101</v>
      </c>
      <c r="D118" s="12"/>
      <c r="E118" s="12"/>
      <c r="F118" s="9">
        <f>SUM(F119+F125+F128+F131+F136)</f>
        <v>51911.7</v>
      </c>
      <c r="G118" s="9">
        <f>SUM(G119+G125+G128+G131+G136)</f>
        <v>3577</v>
      </c>
      <c r="H118" s="9">
        <f>SUM(H119+H125+H128+H131+H136)</f>
        <v>10120</v>
      </c>
      <c r="I118" s="9">
        <f>SUM(I119+I125+I128+I131+I136)</f>
        <v>452</v>
      </c>
      <c r="J118" s="26">
        <f t="shared" si="5"/>
        <v>19.494641863009686</v>
      </c>
      <c r="K118" s="26">
        <f>SUM(I118/G118*100)</f>
        <v>12.636287391668995</v>
      </c>
    </row>
    <row r="119" spans="1:11" ht="18" customHeight="1">
      <c r="A119" s="21" t="s">
        <v>77</v>
      </c>
      <c r="B119" s="12" t="s">
        <v>43</v>
      </c>
      <c r="C119" s="12" t="s">
        <v>3</v>
      </c>
      <c r="D119" s="12"/>
      <c r="E119" s="12"/>
      <c r="F119" s="14">
        <f>SUM(F120+F123)</f>
        <v>16204.2</v>
      </c>
      <c r="G119" s="14">
        <f>SUM(G120+G123)</f>
        <v>1194</v>
      </c>
      <c r="H119" s="14">
        <f>SUM(H120+H123)</f>
        <v>2892</v>
      </c>
      <c r="I119" s="14">
        <f>SUM(I120+I123)</f>
        <v>127</v>
      </c>
      <c r="J119" s="16">
        <f t="shared" si="5"/>
        <v>17.847224793572035</v>
      </c>
      <c r="K119" s="26">
        <f>SUM(I119/G119*100)</f>
        <v>10.636515912897822</v>
      </c>
    </row>
    <row r="120" spans="1:11" ht="32.25" customHeight="1">
      <c r="A120" s="22" t="s">
        <v>54</v>
      </c>
      <c r="B120" s="18" t="s">
        <v>43</v>
      </c>
      <c r="C120" s="18" t="s">
        <v>3</v>
      </c>
      <c r="D120" s="18" t="s">
        <v>56</v>
      </c>
      <c r="E120" s="18"/>
      <c r="F120" s="19">
        <f>SUM(F121+F122)</f>
        <v>15010.2</v>
      </c>
      <c r="G120" s="19"/>
      <c r="H120" s="19">
        <f>SUM(H121+H122)</f>
        <v>2765</v>
      </c>
      <c r="I120" s="19"/>
      <c r="J120" s="10">
        <f t="shared" si="5"/>
        <v>18.420807184447906</v>
      </c>
      <c r="K120" s="10"/>
    </row>
    <row r="121" spans="1:11" ht="31.5" customHeight="1">
      <c r="A121" s="22" t="s">
        <v>6</v>
      </c>
      <c r="B121" s="18" t="s">
        <v>43</v>
      </c>
      <c r="C121" s="18" t="s">
        <v>3</v>
      </c>
      <c r="D121" s="18" t="s">
        <v>56</v>
      </c>
      <c r="E121" s="18" t="s">
        <v>7</v>
      </c>
      <c r="F121" s="19">
        <v>12173</v>
      </c>
      <c r="G121" s="19"/>
      <c r="H121" s="15">
        <v>2765</v>
      </c>
      <c r="I121" s="15"/>
      <c r="J121" s="10">
        <f t="shared" si="5"/>
        <v>22.714203565267397</v>
      </c>
      <c r="K121" s="10"/>
    </row>
    <row r="122" spans="1:11" ht="50.25" customHeight="1">
      <c r="A122" s="22" t="s">
        <v>69</v>
      </c>
      <c r="B122" s="18" t="s">
        <v>43</v>
      </c>
      <c r="C122" s="18" t="s">
        <v>3</v>
      </c>
      <c r="D122" s="18" t="s">
        <v>56</v>
      </c>
      <c r="E122" s="18" t="s">
        <v>20</v>
      </c>
      <c r="F122" s="19">
        <v>2837.2</v>
      </c>
      <c r="G122" s="19"/>
      <c r="H122" s="15"/>
      <c r="I122" s="15"/>
      <c r="J122" s="10"/>
      <c r="K122" s="10"/>
    </row>
    <row r="123" spans="1:11" ht="20.25" customHeight="1">
      <c r="A123" s="22" t="s">
        <v>61</v>
      </c>
      <c r="B123" s="18" t="s">
        <v>43</v>
      </c>
      <c r="C123" s="18" t="s">
        <v>3</v>
      </c>
      <c r="D123" s="18" t="s">
        <v>62</v>
      </c>
      <c r="E123" s="18"/>
      <c r="F123" s="19">
        <f>F124</f>
        <v>1194</v>
      </c>
      <c r="G123" s="19">
        <f>G124</f>
        <v>1194</v>
      </c>
      <c r="H123" s="19">
        <f>H124</f>
        <v>127</v>
      </c>
      <c r="I123" s="19">
        <f>I124</f>
        <v>127</v>
      </c>
      <c r="J123" s="10">
        <f t="shared" si="5"/>
        <v>10.636515912897822</v>
      </c>
      <c r="K123" s="10">
        <f>SUM(I123/G123*100)</f>
        <v>10.636515912897822</v>
      </c>
    </row>
    <row r="124" spans="1:11" ht="33" customHeight="1">
      <c r="A124" s="22" t="s">
        <v>6</v>
      </c>
      <c r="B124" s="18" t="s">
        <v>43</v>
      </c>
      <c r="C124" s="18" t="s">
        <v>3</v>
      </c>
      <c r="D124" s="18" t="s">
        <v>62</v>
      </c>
      <c r="E124" s="18" t="s">
        <v>7</v>
      </c>
      <c r="F124" s="19">
        <v>1194</v>
      </c>
      <c r="G124" s="19">
        <v>1194</v>
      </c>
      <c r="H124" s="15">
        <v>127</v>
      </c>
      <c r="I124" s="15">
        <v>127</v>
      </c>
      <c r="J124" s="10">
        <f t="shared" si="5"/>
        <v>10.636515912897822</v>
      </c>
      <c r="K124" s="10">
        <f>SUM(I124/G124*100)</f>
        <v>10.636515912897822</v>
      </c>
    </row>
    <row r="125" spans="1:11" ht="20.25" customHeight="1">
      <c r="A125" s="21" t="s">
        <v>70</v>
      </c>
      <c r="B125" s="12" t="s">
        <v>43</v>
      </c>
      <c r="C125" s="12" t="s">
        <v>8</v>
      </c>
      <c r="D125" s="12"/>
      <c r="E125" s="12"/>
      <c r="F125" s="14">
        <f>SUM(F126)</f>
        <v>13478</v>
      </c>
      <c r="G125" s="14"/>
      <c r="H125" s="14">
        <f>SUM(H126)</f>
        <v>3201</v>
      </c>
      <c r="I125" s="14"/>
      <c r="J125" s="16">
        <f t="shared" si="5"/>
        <v>23.749814512538954</v>
      </c>
      <c r="K125" s="16"/>
    </row>
    <row r="126" spans="1:11" ht="36" customHeight="1">
      <c r="A126" s="22" t="s">
        <v>54</v>
      </c>
      <c r="B126" s="18" t="s">
        <v>43</v>
      </c>
      <c r="C126" s="18" t="s">
        <v>8</v>
      </c>
      <c r="D126" s="18" t="s">
        <v>55</v>
      </c>
      <c r="E126" s="18"/>
      <c r="F126" s="19">
        <f>SUM(F127)</f>
        <v>13478</v>
      </c>
      <c r="G126" s="19"/>
      <c r="H126" s="19">
        <f>SUM(H127)</f>
        <v>3201</v>
      </c>
      <c r="I126" s="19"/>
      <c r="J126" s="10">
        <f t="shared" si="5"/>
        <v>23.749814512538954</v>
      </c>
      <c r="K126" s="10"/>
    </row>
    <row r="127" spans="1:11" ht="34.5" customHeight="1">
      <c r="A127" s="22" t="s">
        <v>6</v>
      </c>
      <c r="B127" s="18" t="s">
        <v>43</v>
      </c>
      <c r="C127" s="18" t="s">
        <v>8</v>
      </c>
      <c r="D127" s="18" t="s">
        <v>56</v>
      </c>
      <c r="E127" s="18" t="s">
        <v>7</v>
      </c>
      <c r="F127" s="19">
        <v>13478</v>
      </c>
      <c r="G127" s="19"/>
      <c r="H127" s="15">
        <v>3201</v>
      </c>
      <c r="I127" s="15"/>
      <c r="J127" s="10">
        <f t="shared" si="5"/>
        <v>23.749814512538954</v>
      </c>
      <c r="K127" s="10"/>
    </row>
    <row r="128" spans="1:11" ht="33.75" customHeight="1">
      <c r="A128" s="21" t="s">
        <v>148</v>
      </c>
      <c r="B128" s="12" t="s">
        <v>43</v>
      </c>
      <c r="C128" s="12" t="s">
        <v>4</v>
      </c>
      <c r="D128" s="12"/>
      <c r="E128" s="12"/>
      <c r="F128" s="14">
        <f>SUM(F129)</f>
        <v>2040</v>
      </c>
      <c r="G128" s="14"/>
      <c r="H128" s="14">
        <f>SUM(H129)</f>
        <v>578</v>
      </c>
      <c r="I128" s="14"/>
      <c r="J128" s="16">
        <f aca="true" t="shared" si="6" ref="J128:J135">SUM(H128/F128*100)</f>
        <v>28.333333333333332</v>
      </c>
      <c r="K128" s="15"/>
    </row>
    <row r="129" spans="1:11" ht="33" customHeight="1">
      <c r="A129" s="22" t="s">
        <v>54</v>
      </c>
      <c r="B129" s="18" t="s">
        <v>43</v>
      </c>
      <c r="C129" s="18" t="s">
        <v>4</v>
      </c>
      <c r="D129" s="18" t="s">
        <v>56</v>
      </c>
      <c r="E129" s="18"/>
      <c r="F129" s="19">
        <f>SUM(F130)</f>
        <v>2040</v>
      </c>
      <c r="G129" s="19"/>
      <c r="H129" s="19">
        <f>SUM(H130)</f>
        <v>578</v>
      </c>
      <c r="I129" s="19"/>
      <c r="J129" s="10">
        <f t="shared" si="6"/>
        <v>28.333333333333332</v>
      </c>
      <c r="K129" s="15"/>
    </row>
    <row r="130" spans="1:11" ht="35.25" customHeight="1">
      <c r="A130" s="22" t="s">
        <v>6</v>
      </c>
      <c r="B130" s="18" t="s">
        <v>43</v>
      </c>
      <c r="C130" s="18" t="s">
        <v>4</v>
      </c>
      <c r="D130" s="18" t="s">
        <v>56</v>
      </c>
      <c r="E130" s="18" t="s">
        <v>7</v>
      </c>
      <c r="F130" s="19">
        <v>2040</v>
      </c>
      <c r="G130" s="19"/>
      <c r="H130" s="15">
        <v>578</v>
      </c>
      <c r="I130" s="15"/>
      <c r="J130" s="10">
        <f t="shared" si="6"/>
        <v>28.333333333333332</v>
      </c>
      <c r="K130" s="15"/>
    </row>
    <row r="131" spans="1:11" ht="18" customHeight="1">
      <c r="A131" s="21" t="s">
        <v>78</v>
      </c>
      <c r="B131" s="12" t="s">
        <v>43</v>
      </c>
      <c r="C131" s="12" t="s">
        <v>9</v>
      </c>
      <c r="D131" s="12"/>
      <c r="E131" s="12"/>
      <c r="F131" s="14">
        <f>SUM(F132+F134)</f>
        <v>13702</v>
      </c>
      <c r="G131" s="14">
        <f>SUM(G132+G134)</f>
        <v>2383</v>
      </c>
      <c r="H131" s="14">
        <f>SUM(H132+H134)</f>
        <v>2353</v>
      </c>
      <c r="I131" s="14">
        <f>SUM(I132+I134)</f>
        <v>325</v>
      </c>
      <c r="J131" s="16">
        <f t="shared" si="6"/>
        <v>17.17267552182163</v>
      </c>
      <c r="K131" s="16">
        <f>SUM(I131/G131*100)</f>
        <v>13.638271086865295</v>
      </c>
    </row>
    <row r="132" spans="1:11" ht="34.5" customHeight="1">
      <c r="A132" s="22" t="s">
        <v>54</v>
      </c>
      <c r="B132" s="18" t="s">
        <v>43</v>
      </c>
      <c r="C132" s="18" t="s">
        <v>9</v>
      </c>
      <c r="D132" s="18" t="s">
        <v>56</v>
      </c>
      <c r="E132" s="18"/>
      <c r="F132" s="19">
        <f>SUM(F133)</f>
        <v>11319</v>
      </c>
      <c r="G132" s="19"/>
      <c r="H132" s="19">
        <f>SUM(H133)</f>
        <v>2028</v>
      </c>
      <c r="I132" s="15"/>
      <c r="J132" s="10">
        <f t="shared" si="6"/>
        <v>17.91677710045057</v>
      </c>
      <c r="K132" s="15"/>
    </row>
    <row r="133" spans="1:11" ht="33.75" customHeight="1">
      <c r="A133" s="22" t="s">
        <v>6</v>
      </c>
      <c r="B133" s="18" t="s">
        <v>43</v>
      </c>
      <c r="C133" s="18" t="s">
        <v>9</v>
      </c>
      <c r="D133" s="18" t="s">
        <v>56</v>
      </c>
      <c r="E133" s="18" t="s">
        <v>7</v>
      </c>
      <c r="F133" s="19">
        <v>11319</v>
      </c>
      <c r="G133" s="19"/>
      <c r="H133" s="15">
        <v>2028</v>
      </c>
      <c r="I133" s="15"/>
      <c r="J133" s="10">
        <f t="shared" si="6"/>
        <v>17.91677710045057</v>
      </c>
      <c r="K133" s="15"/>
    </row>
    <row r="134" spans="1:11" ht="16.5" customHeight="1">
      <c r="A134" s="22" t="s">
        <v>61</v>
      </c>
      <c r="B134" s="18" t="s">
        <v>43</v>
      </c>
      <c r="C134" s="18" t="s">
        <v>9</v>
      </c>
      <c r="D134" s="18" t="s">
        <v>62</v>
      </c>
      <c r="E134" s="18"/>
      <c r="F134" s="19">
        <f>SUM(F135)</f>
        <v>2383</v>
      </c>
      <c r="G134" s="19">
        <f>SUM(G135)</f>
        <v>2383</v>
      </c>
      <c r="H134" s="19">
        <f>SUM(H135)</f>
        <v>325</v>
      </c>
      <c r="I134" s="19">
        <f>SUM(I135)</f>
        <v>325</v>
      </c>
      <c r="J134" s="10">
        <f t="shared" si="6"/>
        <v>13.638271086865295</v>
      </c>
      <c r="K134" s="10">
        <f>SUM(I134/G134*100)</f>
        <v>13.638271086865295</v>
      </c>
    </row>
    <row r="135" spans="1:11" ht="33.75" customHeight="1">
      <c r="A135" s="22" t="s">
        <v>6</v>
      </c>
      <c r="B135" s="18" t="s">
        <v>43</v>
      </c>
      <c r="C135" s="18" t="s">
        <v>9</v>
      </c>
      <c r="D135" s="18" t="s">
        <v>62</v>
      </c>
      <c r="E135" s="18" t="s">
        <v>7</v>
      </c>
      <c r="F135" s="19">
        <v>2383</v>
      </c>
      <c r="G135" s="19">
        <v>2383</v>
      </c>
      <c r="H135" s="15">
        <v>325</v>
      </c>
      <c r="I135" s="15">
        <v>325</v>
      </c>
      <c r="J135" s="10">
        <f t="shared" si="6"/>
        <v>13.638271086865295</v>
      </c>
      <c r="K135" s="10">
        <f>SUM(I135/G135*100)</f>
        <v>13.638271086865295</v>
      </c>
    </row>
    <row r="136" spans="1:11" ht="19.5" customHeight="1">
      <c r="A136" s="21" t="s">
        <v>139</v>
      </c>
      <c r="B136" s="12" t="s">
        <v>43</v>
      </c>
      <c r="C136" s="12" t="s">
        <v>43</v>
      </c>
      <c r="D136" s="12"/>
      <c r="E136" s="12"/>
      <c r="F136" s="14">
        <f>SUM(F137)</f>
        <v>6487.5</v>
      </c>
      <c r="G136" s="14"/>
      <c r="H136" s="14">
        <f>SUM(H137)</f>
        <v>1096</v>
      </c>
      <c r="I136" s="15"/>
      <c r="J136" s="16">
        <f aca="true" t="shared" si="7" ref="J136:K176">SUM(H136/F136*100)</f>
        <v>16.89402697495183</v>
      </c>
      <c r="K136" s="15"/>
    </row>
    <row r="137" spans="1:11" ht="17.25" customHeight="1">
      <c r="A137" s="22" t="s">
        <v>63</v>
      </c>
      <c r="B137" s="18" t="s">
        <v>43</v>
      </c>
      <c r="C137" s="18" t="s">
        <v>43</v>
      </c>
      <c r="D137" s="18" t="s">
        <v>76</v>
      </c>
      <c r="E137" s="18"/>
      <c r="F137" s="19">
        <f>SUM(F138)</f>
        <v>6487.5</v>
      </c>
      <c r="G137" s="19"/>
      <c r="H137" s="19">
        <f>SUM(H138)</f>
        <v>1096</v>
      </c>
      <c r="I137" s="15"/>
      <c r="J137" s="10">
        <f t="shared" si="7"/>
        <v>16.89402697495183</v>
      </c>
      <c r="K137" s="15"/>
    </row>
    <row r="138" spans="1:11" ht="47.25" customHeight="1">
      <c r="A138" s="22" t="s">
        <v>69</v>
      </c>
      <c r="B138" s="18" t="s">
        <v>43</v>
      </c>
      <c r="C138" s="18" t="s">
        <v>43</v>
      </c>
      <c r="D138" s="18" t="s">
        <v>76</v>
      </c>
      <c r="E138" s="18" t="s">
        <v>20</v>
      </c>
      <c r="F138" s="19">
        <v>6487.5</v>
      </c>
      <c r="G138" s="19"/>
      <c r="H138" s="15">
        <v>1096</v>
      </c>
      <c r="I138" s="15"/>
      <c r="J138" s="10">
        <f t="shared" si="7"/>
        <v>16.89402697495183</v>
      </c>
      <c r="K138" s="15"/>
    </row>
    <row r="139" spans="1:11" ht="20.25" customHeight="1">
      <c r="A139" s="23" t="s">
        <v>103</v>
      </c>
      <c r="B139" s="24" t="s">
        <v>27</v>
      </c>
      <c r="C139" s="24" t="s">
        <v>101</v>
      </c>
      <c r="D139" s="24"/>
      <c r="E139" s="24"/>
      <c r="F139" s="9">
        <f>SUM(F140+F143+F146+F151)</f>
        <v>45535</v>
      </c>
      <c r="G139" s="9">
        <f>SUM(G140+G143+G146+G151)</f>
        <v>37889</v>
      </c>
      <c r="H139" s="9">
        <f>SUM(H140+H143+H146+H151)</f>
        <v>8493</v>
      </c>
      <c r="I139" s="9">
        <f>SUM(I140+I143+I146+I151)</f>
        <v>7627</v>
      </c>
      <c r="J139" s="26">
        <f t="shared" si="7"/>
        <v>18.651586691555945</v>
      </c>
      <c r="K139" s="26">
        <f t="shared" si="7"/>
        <v>20.129852991633456</v>
      </c>
    </row>
    <row r="140" spans="1:11" ht="18" customHeight="1">
      <c r="A140" s="21" t="s">
        <v>71</v>
      </c>
      <c r="B140" s="12" t="s">
        <v>27</v>
      </c>
      <c r="C140" s="12" t="s">
        <v>3</v>
      </c>
      <c r="D140" s="12"/>
      <c r="E140" s="12"/>
      <c r="F140" s="27">
        <f>SUM(F141)</f>
        <v>4031</v>
      </c>
      <c r="G140" s="27"/>
      <c r="H140" s="27">
        <f>SUM(H141)</f>
        <v>795</v>
      </c>
      <c r="I140" s="27"/>
      <c r="J140" s="10">
        <f t="shared" si="7"/>
        <v>19.722153311833292</v>
      </c>
      <c r="K140" s="27"/>
    </row>
    <row r="141" spans="1:11" ht="30" customHeight="1">
      <c r="A141" s="22" t="s">
        <v>90</v>
      </c>
      <c r="B141" s="18" t="s">
        <v>27</v>
      </c>
      <c r="C141" s="18" t="s">
        <v>3</v>
      </c>
      <c r="D141" s="18" t="s">
        <v>87</v>
      </c>
      <c r="E141" s="18"/>
      <c r="F141" s="19">
        <f>SUM(F142)</f>
        <v>4031</v>
      </c>
      <c r="G141" s="19"/>
      <c r="H141" s="19">
        <f>SUM(H142)</f>
        <v>795</v>
      </c>
      <c r="I141" s="15"/>
      <c r="J141" s="10">
        <f t="shared" si="7"/>
        <v>19.722153311833292</v>
      </c>
      <c r="K141" s="15"/>
    </row>
    <row r="142" spans="1:11" ht="18.75" customHeight="1">
      <c r="A142" s="22" t="s">
        <v>26</v>
      </c>
      <c r="B142" s="18" t="s">
        <v>27</v>
      </c>
      <c r="C142" s="18" t="s">
        <v>3</v>
      </c>
      <c r="D142" s="18" t="s">
        <v>87</v>
      </c>
      <c r="E142" s="18" t="s">
        <v>30</v>
      </c>
      <c r="F142" s="19">
        <v>4031</v>
      </c>
      <c r="G142" s="19"/>
      <c r="H142" s="15">
        <v>795</v>
      </c>
      <c r="I142" s="15"/>
      <c r="J142" s="10">
        <f t="shared" si="7"/>
        <v>19.722153311833292</v>
      </c>
      <c r="K142" s="15"/>
    </row>
    <row r="143" spans="1:11" ht="21.75" customHeight="1">
      <c r="A143" s="21" t="s">
        <v>58</v>
      </c>
      <c r="B143" s="12" t="s">
        <v>27</v>
      </c>
      <c r="C143" s="12" t="s">
        <v>8</v>
      </c>
      <c r="D143" s="12"/>
      <c r="E143" s="12"/>
      <c r="F143" s="14">
        <f aca="true" t="shared" si="8" ref="F143:I144">SUM(F144)</f>
        <v>23101</v>
      </c>
      <c r="G143" s="14">
        <f t="shared" si="8"/>
        <v>23101</v>
      </c>
      <c r="H143" s="14">
        <f t="shared" si="8"/>
        <v>5226</v>
      </c>
      <c r="I143" s="14">
        <f t="shared" si="8"/>
        <v>5226</v>
      </c>
      <c r="J143" s="10">
        <f t="shared" si="7"/>
        <v>22.622397298818235</v>
      </c>
      <c r="K143" s="16">
        <f t="shared" si="7"/>
        <v>22.622397298818235</v>
      </c>
    </row>
    <row r="144" spans="1:11" ht="53.25" customHeight="1">
      <c r="A144" s="17" t="s">
        <v>127</v>
      </c>
      <c r="B144" s="18" t="s">
        <v>27</v>
      </c>
      <c r="C144" s="18" t="s">
        <v>8</v>
      </c>
      <c r="D144" s="18" t="s">
        <v>128</v>
      </c>
      <c r="E144" s="18"/>
      <c r="F144" s="19">
        <f t="shared" si="8"/>
        <v>23101</v>
      </c>
      <c r="G144" s="19">
        <f t="shared" si="8"/>
        <v>23101</v>
      </c>
      <c r="H144" s="19">
        <f t="shared" si="8"/>
        <v>5226</v>
      </c>
      <c r="I144" s="19">
        <f t="shared" si="8"/>
        <v>5226</v>
      </c>
      <c r="J144" s="10">
        <f t="shared" si="7"/>
        <v>22.622397298818235</v>
      </c>
      <c r="K144" s="10">
        <f t="shared" si="7"/>
        <v>22.622397298818235</v>
      </c>
    </row>
    <row r="145" spans="1:11" ht="33.75" customHeight="1">
      <c r="A145" s="22" t="s">
        <v>6</v>
      </c>
      <c r="B145" s="18" t="s">
        <v>27</v>
      </c>
      <c r="C145" s="18" t="s">
        <v>8</v>
      </c>
      <c r="D145" s="18" t="s">
        <v>128</v>
      </c>
      <c r="E145" s="18" t="s">
        <v>7</v>
      </c>
      <c r="F145" s="19">
        <v>23101</v>
      </c>
      <c r="G145" s="19">
        <v>23101</v>
      </c>
      <c r="H145" s="15">
        <v>5226</v>
      </c>
      <c r="I145" s="15">
        <v>5226</v>
      </c>
      <c r="J145" s="10">
        <f t="shared" si="7"/>
        <v>22.622397298818235</v>
      </c>
      <c r="K145" s="10">
        <f t="shared" si="7"/>
        <v>22.622397298818235</v>
      </c>
    </row>
    <row r="146" spans="1:11" ht="18.75" customHeight="1">
      <c r="A146" s="21" t="s">
        <v>26</v>
      </c>
      <c r="B146" s="12" t="s">
        <v>27</v>
      </c>
      <c r="C146" s="12" t="s">
        <v>4</v>
      </c>
      <c r="D146" s="12"/>
      <c r="E146" s="12"/>
      <c r="F146" s="14">
        <f>SUM(F147+F149)</f>
        <v>5653</v>
      </c>
      <c r="G146" s="14">
        <f>SUM(G147+G149)</f>
        <v>2038</v>
      </c>
      <c r="H146" s="14">
        <f>SUM(H147+H149)</f>
        <v>162</v>
      </c>
      <c r="I146" s="14">
        <f>SUM(I147+I149)</f>
        <v>91</v>
      </c>
      <c r="J146" s="10">
        <f t="shared" si="7"/>
        <v>2.865735007960375</v>
      </c>
      <c r="K146" s="16">
        <f t="shared" si="7"/>
        <v>4.465161923454367</v>
      </c>
    </row>
    <row r="147" spans="1:11" ht="19.5" customHeight="1">
      <c r="A147" s="22" t="s">
        <v>28</v>
      </c>
      <c r="B147" s="18" t="s">
        <v>27</v>
      </c>
      <c r="C147" s="18" t="s">
        <v>4</v>
      </c>
      <c r="D147" s="18" t="s">
        <v>29</v>
      </c>
      <c r="E147" s="18"/>
      <c r="F147" s="19">
        <f>SUM(F148)</f>
        <v>2138</v>
      </c>
      <c r="G147" s="19">
        <f>SUM(G148)</f>
        <v>2038</v>
      </c>
      <c r="H147" s="19">
        <f>SUM(H148)</f>
        <v>91</v>
      </c>
      <c r="I147" s="19">
        <f>SUM(I148)</f>
        <v>91</v>
      </c>
      <c r="J147" s="10">
        <f t="shared" si="7"/>
        <v>4.256314312441535</v>
      </c>
      <c r="K147" s="16">
        <f t="shared" si="7"/>
        <v>4.465161923454367</v>
      </c>
    </row>
    <row r="148" spans="1:11" ht="20.25" customHeight="1">
      <c r="A148" s="22" t="s">
        <v>26</v>
      </c>
      <c r="B148" s="18" t="s">
        <v>27</v>
      </c>
      <c r="C148" s="18" t="s">
        <v>4</v>
      </c>
      <c r="D148" s="18" t="s">
        <v>29</v>
      </c>
      <c r="E148" s="18" t="s">
        <v>30</v>
      </c>
      <c r="F148" s="19">
        <v>2138</v>
      </c>
      <c r="G148" s="19">
        <v>2038</v>
      </c>
      <c r="H148" s="15">
        <v>91</v>
      </c>
      <c r="I148" s="15">
        <v>91</v>
      </c>
      <c r="J148" s="10">
        <f t="shared" si="7"/>
        <v>4.256314312441535</v>
      </c>
      <c r="K148" s="16">
        <f t="shared" si="7"/>
        <v>4.465161923454367</v>
      </c>
    </row>
    <row r="149" spans="1:11" ht="18" customHeight="1">
      <c r="A149" s="22" t="s">
        <v>63</v>
      </c>
      <c r="B149" s="18" t="s">
        <v>27</v>
      </c>
      <c r="C149" s="18" t="s">
        <v>4</v>
      </c>
      <c r="D149" s="18" t="s">
        <v>76</v>
      </c>
      <c r="E149" s="18"/>
      <c r="F149" s="29">
        <f>SUM(F150)</f>
        <v>3515</v>
      </c>
      <c r="G149" s="29"/>
      <c r="H149" s="29">
        <f>H150</f>
        <v>71</v>
      </c>
      <c r="I149" s="15"/>
      <c r="J149" s="10">
        <f t="shared" si="7"/>
        <v>2.0199146514935986</v>
      </c>
      <c r="K149" s="16"/>
    </row>
    <row r="150" spans="1:11" ht="19.5" customHeight="1">
      <c r="A150" s="22" t="s">
        <v>26</v>
      </c>
      <c r="B150" s="18" t="s">
        <v>27</v>
      </c>
      <c r="C150" s="18" t="s">
        <v>4</v>
      </c>
      <c r="D150" s="18" t="s">
        <v>76</v>
      </c>
      <c r="E150" s="18" t="s">
        <v>30</v>
      </c>
      <c r="F150" s="29">
        <v>3515</v>
      </c>
      <c r="G150" s="29"/>
      <c r="H150" s="15">
        <v>71</v>
      </c>
      <c r="I150" s="15"/>
      <c r="J150" s="10">
        <f t="shared" si="7"/>
        <v>2.0199146514935986</v>
      </c>
      <c r="K150" s="16"/>
    </row>
    <row r="151" spans="1:11" ht="18" customHeight="1">
      <c r="A151" s="21" t="s">
        <v>140</v>
      </c>
      <c r="B151" s="12" t="s">
        <v>27</v>
      </c>
      <c r="C151" s="12" t="s">
        <v>9</v>
      </c>
      <c r="D151" s="12"/>
      <c r="E151" s="12"/>
      <c r="F151" s="14">
        <f>SUM(F154+F152)</f>
        <v>12750</v>
      </c>
      <c r="G151" s="14">
        <f>SUM(G154+G152)</f>
        <v>12750</v>
      </c>
      <c r="H151" s="14">
        <f>SUM(H154+H152)</f>
        <v>2310</v>
      </c>
      <c r="I151" s="14">
        <f>SUM(I154+I152)</f>
        <v>2310</v>
      </c>
      <c r="J151" s="26">
        <f t="shared" si="7"/>
        <v>18.11764705882353</v>
      </c>
      <c r="K151" s="16">
        <f t="shared" si="7"/>
        <v>18.11764705882353</v>
      </c>
    </row>
    <row r="152" spans="1:11" ht="18" customHeight="1">
      <c r="A152" s="22" t="s">
        <v>28</v>
      </c>
      <c r="B152" s="18" t="s">
        <v>27</v>
      </c>
      <c r="C152" s="18" t="s">
        <v>9</v>
      </c>
      <c r="D152" s="18" t="s">
        <v>29</v>
      </c>
      <c r="E152" s="18"/>
      <c r="F152" s="19">
        <f>F153</f>
        <v>1079</v>
      </c>
      <c r="G152" s="19">
        <f>G153</f>
        <v>1079</v>
      </c>
      <c r="H152" s="19"/>
      <c r="I152" s="19"/>
      <c r="J152" s="10"/>
      <c r="K152" s="10"/>
    </row>
    <row r="153" spans="1:11" ht="18" customHeight="1">
      <c r="A153" s="22" t="s">
        <v>26</v>
      </c>
      <c r="B153" s="18" t="s">
        <v>27</v>
      </c>
      <c r="C153" s="18" t="s">
        <v>9</v>
      </c>
      <c r="D153" s="18" t="s">
        <v>29</v>
      </c>
      <c r="E153" s="18" t="s">
        <v>30</v>
      </c>
      <c r="F153" s="19">
        <v>1079</v>
      </c>
      <c r="G153" s="19">
        <v>1079</v>
      </c>
      <c r="H153" s="19"/>
      <c r="I153" s="19"/>
      <c r="J153" s="10"/>
      <c r="K153" s="10"/>
    </row>
    <row r="154" spans="1:11" ht="15.75" customHeight="1">
      <c r="A154" s="22" t="s">
        <v>61</v>
      </c>
      <c r="B154" s="18" t="s">
        <v>27</v>
      </c>
      <c r="C154" s="18" t="s">
        <v>9</v>
      </c>
      <c r="D154" s="18" t="s">
        <v>62</v>
      </c>
      <c r="E154" s="18"/>
      <c r="F154" s="19">
        <f>SUM(F155)</f>
        <v>11671</v>
      </c>
      <c r="G154" s="19">
        <f>SUM(G155)</f>
        <v>11671</v>
      </c>
      <c r="H154" s="19">
        <f>SUM(H155)</f>
        <v>2310</v>
      </c>
      <c r="I154" s="19">
        <f>SUM(I155)</f>
        <v>2310</v>
      </c>
      <c r="J154" s="10">
        <f t="shared" si="7"/>
        <v>19.792648444863335</v>
      </c>
      <c r="K154" s="10">
        <f t="shared" si="7"/>
        <v>19.792648444863335</v>
      </c>
    </row>
    <row r="155" spans="1:11" ht="33" customHeight="1">
      <c r="A155" s="22" t="s">
        <v>74</v>
      </c>
      <c r="B155" s="18" t="s">
        <v>27</v>
      </c>
      <c r="C155" s="18" t="s">
        <v>9</v>
      </c>
      <c r="D155" s="18" t="s">
        <v>75</v>
      </c>
      <c r="E155" s="18" t="s">
        <v>30</v>
      </c>
      <c r="F155" s="19">
        <v>11671</v>
      </c>
      <c r="G155" s="19">
        <v>11671</v>
      </c>
      <c r="H155" s="15">
        <v>2310</v>
      </c>
      <c r="I155" s="15">
        <v>2310</v>
      </c>
      <c r="J155" s="10">
        <f t="shared" si="7"/>
        <v>19.792648444863335</v>
      </c>
      <c r="K155" s="10">
        <f t="shared" si="7"/>
        <v>19.792648444863335</v>
      </c>
    </row>
    <row r="156" spans="1:11" ht="20.25" customHeight="1">
      <c r="A156" s="23" t="s">
        <v>57</v>
      </c>
      <c r="B156" s="24" t="s">
        <v>12</v>
      </c>
      <c r="C156" s="24" t="s">
        <v>101</v>
      </c>
      <c r="D156" s="24"/>
      <c r="E156" s="24"/>
      <c r="F156" s="9">
        <f>F157</f>
        <v>31949.9</v>
      </c>
      <c r="G156" s="9">
        <f>G157</f>
        <v>4205</v>
      </c>
      <c r="H156" s="9">
        <f>H157</f>
        <v>7314</v>
      </c>
      <c r="I156" s="9"/>
      <c r="J156" s="26">
        <f t="shared" si="7"/>
        <v>22.892090429078024</v>
      </c>
      <c r="K156" s="10"/>
    </row>
    <row r="157" spans="1:11" ht="20.25" customHeight="1">
      <c r="A157" s="21" t="s">
        <v>141</v>
      </c>
      <c r="B157" s="12" t="s">
        <v>12</v>
      </c>
      <c r="C157" s="12" t="s">
        <v>8</v>
      </c>
      <c r="D157" s="12"/>
      <c r="E157" s="12"/>
      <c r="F157" s="14">
        <f>F158+F160</f>
        <v>31949.9</v>
      </c>
      <c r="G157" s="14">
        <f>G158+G160</f>
        <v>4205</v>
      </c>
      <c r="H157" s="14">
        <f>H158+H160</f>
        <v>7314</v>
      </c>
      <c r="I157" s="14"/>
      <c r="J157" s="16">
        <f t="shared" si="7"/>
        <v>22.892090429078024</v>
      </c>
      <c r="K157" s="10"/>
    </row>
    <row r="158" spans="1:11" ht="20.25" customHeight="1">
      <c r="A158" s="22" t="s">
        <v>88</v>
      </c>
      <c r="B158" s="18" t="s">
        <v>12</v>
      </c>
      <c r="C158" s="18" t="s">
        <v>8</v>
      </c>
      <c r="D158" s="18" t="s">
        <v>89</v>
      </c>
      <c r="E158" s="18"/>
      <c r="F158" s="19">
        <f>F159</f>
        <v>4205</v>
      </c>
      <c r="G158" s="19">
        <f>G159</f>
        <v>4205</v>
      </c>
      <c r="H158" s="19"/>
      <c r="I158" s="19"/>
      <c r="J158" s="10"/>
      <c r="K158" s="10"/>
    </row>
    <row r="159" spans="1:11" ht="63" customHeight="1">
      <c r="A159" s="17" t="s">
        <v>110</v>
      </c>
      <c r="B159" s="18" t="s">
        <v>12</v>
      </c>
      <c r="C159" s="18" t="s">
        <v>8</v>
      </c>
      <c r="D159" s="18" t="s">
        <v>89</v>
      </c>
      <c r="E159" s="18" t="s">
        <v>68</v>
      </c>
      <c r="F159" s="19">
        <v>4205</v>
      </c>
      <c r="G159" s="19">
        <v>4205</v>
      </c>
      <c r="H159" s="15"/>
      <c r="I159" s="15"/>
      <c r="J159" s="10"/>
      <c r="K159" s="10"/>
    </row>
    <row r="160" spans="1:11" ht="18.75" customHeight="1">
      <c r="A160" s="22" t="s">
        <v>63</v>
      </c>
      <c r="B160" s="18" t="s">
        <v>12</v>
      </c>
      <c r="C160" s="18" t="s">
        <v>8</v>
      </c>
      <c r="D160" s="18" t="s">
        <v>76</v>
      </c>
      <c r="E160" s="18"/>
      <c r="F160" s="19">
        <f>SUM(F161:F164)</f>
        <v>27744.9</v>
      </c>
      <c r="G160" s="19"/>
      <c r="H160" s="19">
        <f>SUM(H161:H164)</f>
        <v>7314</v>
      </c>
      <c r="I160" s="19"/>
      <c r="J160" s="10">
        <f t="shared" si="7"/>
        <v>26.36160159164387</v>
      </c>
      <c r="K160" s="10"/>
    </row>
    <row r="161" spans="1:11" ht="33" customHeight="1">
      <c r="A161" s="22" t="s">
        <v>6</v>
      </c>
      <c r="B161" s="18" t="s">
        <v>12</v>
      </c>
      <c r="C161" s="18" t="s">
        <v>8</v>
      </c>
      <c r="D161" s="18" t="s">
        <v>76</v>
      </c>
      <c r="E161" s="18" t="s">
        <v>7</v>
      </c>
      <c r="F161" s="19">
        <v>20562</v>
      </c>
      <c r="G161" s="19"/>
      <c r="H161" s="15">
        <v>5058</v>
      </c>
      <c r="I161" s="15"/>
      <c r="J161" s="10">
        <f t="shared" si="7"/>
        <v>24.598774438284213</v>
      </c>
      <c r="K161" s="10"/>
    </row>
    <row r="162" spans="1:11" ht="48" customHeight="1">
      <c r="A162" s="22" t="s">
        <v>69</v>
      </c>
      <c r="B162" s="18" t="s">
        <v>12</v>
      </c>
      <c r="C162" s="18" t="s">
        <v>8</v>
      </c>
      <c r="D162" s="18" t="s">
        <v>76</v>
      </c>
      <c r="E162" s="18" t="s">
        <v>20</v>
      </c>
      <c r="F162" s="19">
        <v>2706</v>
      </c>
      <c r="G162" s="19"/>
      <c r="H162" s="15">
        <v>853</v>
      </c>
      <c r="I162" s="15"/>
      <c r="J162" s="10">
        <f t="shared" si="7"/>
        <v>31.522542498152255</v>
      </c>
      <c r="K162" s="10"/>
    </row>
    <row r="163" spans="1:11" ht="61.5" customHeight="1">
      <c r="A163" s="17" t="s">
        <v>110</v>
      </c>
      <c r="B163" s="18" t="s">
        <v>12</v>
      </c>
      <c r="C163" s="18" t="s">
        <v>8</v>
      </c>
      <c r="D163" s="18" t="s">
        <v>76</v>
      </c>
      <c r="E163" s="18" t="s">
        <v>68</v>
      </c>
      <c r="F163" s="19">
        <v>221.3</v>
      </c>
      <c r="G163" s="19"/>
      <c r="H163" s="15"/>
      <c r="I163" s="15"/>
      <c r="J163" s="10"/>
      <c r="K163" s="10"/>
    </row>
    <row r="164" spans="1:11" ht="20.25" customHeight="1">
      <c r="A164" s="22" t="s">
        <v>123</v>
      </c>
      <c r="B164" s="18" t="s">
        <v>12</v>
      </c>
      <c r="C164" s="18" t="s">
        <v>8</v>
      </c>
      <c r="D164" s="18" t="s">
        <v>76</v>
      </c>
      <c r="E164" s="18" t="s">
        <v>122</v>
      </c>
      <c r="F164" s="19">
        <v>4255.6</v>
      </c>
      <c r="G164" s="19"/>
      <c r="H164" s="15">
        <v>1403</v>
      </c>
      <c r="I164" s="15"/>
      <c r="J164" s="10">
        <f t="shared" si="7"/>
        <v>32.96832409061002</v>
      </c>
      <c r="K164" s="10"/>
    </row>
    <row r="165" spans="1:11" ht="18.75" customHeight="1">
      <c r="A165" s="23" t="s">
        <v>143</v>
      </c>
      <c r="B165" s="24" t="s">
        <v>18</v>
      </c>
      <c r="C165" s="24" t="s">
        <v>101</v>
      </c>
      <c r="D165" s="24"/>
      <c r="E165" s="24"/>
      <c r="F165" s="9">
        <f>F166+F169</f>
        <v>4606</v>
      </c>
      <c r="G165" s="9"/>
      <c r="H165" s="9">
        <f>H166+H169</f>
        <v>949</v>
      </c>
      <c r="I165" s="25"/>
      <c r="J165" s="26">
        <f t="shared" si="7"/>
        <v>20.603560573165435</v>
      </c>
      <c r="K165" s="26"/>
    </row>
    <row r="166" spans="1:11" ht="20.25" customHeight="1">
      <c r="A166" s="21" t="s">
        <v>51</v>
      </c>
      <c r="B166" s="12" t="s">
        <v>18</v>
      </c>
      <c r="C166" s="12" t="s">
        <v>3</v>
      </c>
      <c r="D166" s="12"/>
      <c r="E166" s="12"/>
      <c r="F166" s="14">
        <f>F167</f>
        <v>2106</v>
      </c>
      <c r="G166" s="14"/>
      <c r="H166" s="14">
        <f>H167</f>
        <v>464</v>
      </c>
      <c r="I166" s="27"/>
      <c r="J166" s="16">
        <f t="shared" si="7"/>
        <v>22.032288698955366</v>
      </c>
      <c r="K166" s="16"/>
    </row>
    <row r="167" spans="1:11" ht="20.25" customHeight="1">
      <c r="A167" s="22" t="s">
        <v>52</v>
      </c>
      <c r="B167" s="18" t="s">
        <v>18</v>
      </c>
      <c r="C167" s="18" t="s">
        <v>3</v>
      </c>
      <c r="D167" s="18" t="s">
        <v>53</v>
      </c>
      <c r="E167" s="18"/>
      <c r="F167" s="19">
        <f>F168</f>
        <v>2106</v>
      </c>
      <c r="G167" s="19"/>
      <c r="H167" s="19">
        <f>H168</f>
        <v>464</v>
      </c>
      <c r="I167" s="15"/>
      <c r="J167" s="10">
        <f t="shared" si="7"/>
        <v>22.032288698955366</v>
      </c>
      <c r="K167" s="10"/>
    </row>
    <row r="168" spans="1:11" ht="36" customHeight="1">
      <c r="A168" s="22" t="s">
        <v>6</v>
      </c>
      <c r="B168" s="18" t="s">
        <v>18</v>
      </c>
      <c r="C168" s="18" t="s">
        <v>3</v>
      </c>
      <c r="D168" s="18" t="s">
        <v>53</v>
      </c>
      <c r="E168" s="18" t="s">
        <v>7</v>
      </c>
      <c r="F168" s="19">
        <v>2106</v>
      </c>
      <c r="G168" s="19"/>
      <c r="H168" s="15">
        <v>464</v>
      </c>
      <c r="I168" s="15"/>
      <c r="J168" s="10">
        <f t="shared" si="7"/>
        <v>22.032288698955366</v>
      </c>
      <c r="K168" s="10"/>
    </row>
    <row r="169" spans="1:11" ht="15.75" customHeight="1">
      <c r="A169" s="21" t="s">
        <v>107</v>
      </c>
      <c r="B169" s="12" t="s">
        <v>18</v>
      </c>
      <c r="C169" s="12" t="s">
        <v>8</v>
      </c>
      <c r="D169" s="12"/>
      <c r="E169" s="12"/>
      <c r="F169" s="14">
        <f>F170</f>
        <v>2500</v>
      </c>
      <c r="G169" s="14"/>
      <c r="H169" s="14">
        <f>H170</f>
        <v>485</v>
      </c>
      <c r="I169" s="27"/>
      <c r="J169" s="16">
        <f t="shared" si="7"/>
        <v>19.400000000000002</v>
      </c>
      <c r="K169" s="16"/>
    </row>
    <row r="170" spans="1:11" ht="33" customHeight="1">
      <c r="A170" s="22" t="s">
        <v>108</v>
      </c>
      <c r="B170" s="18" t="s">
        <v>18</v>
      </c>
      <c r="C170" s="18" t="s">
        <v>8</v>
      </c>
      <c r="D170" s="18" t="s">
        <v>109</v>
      </c>
      <c r="E170" s="18"/>
      <c r="F170" s="19">
        <f>F171</f>
        <v>2500</v>
      </c>
      <c r="G170" s="19"/>
      <c r="H170" s="19">
        <f>H171</f>
        <v>485</v>
      </c>
      <c r="I170" s="15"/>
      <c r="J170" s="10">
        <f t="shared" si="7"/>
        <v>19.400000000000002</v>
      </c>
      <c r="K170" s="10"/>
    </row>
    <row r="171" spans="1:11" ht="79.5" customHeight="1">
      <c r="A171" s="17" t="s">
        <v>105</v>
      </c>
      <c r="B171" s="18" t="s">
        <v>18</v>
      </c>
      <c r="C171" s="18" t="s">
        <v>8</v>
      </c>
      <c r="D171" s="18" t="s">
        <v>109</v>
      </c>
      <c r="E171" s="18" t="s">
        <v>10</v>
      </c>
      <c r="F171" s="19">
        <v>2500</v>
      </c>
      <c r="G171" s="19"/>
      <c r="H171" s="15">
        <v>485</v>
      </c>
      <c r="I171" s="15"/>
      <c r="J171" s="10">
        <f t="shared" si="7"/>
        <v>19.400000000000002</v>
      </c>
      <c r="K171" s="10"/>
    </row>
    <row r="172" spans="1:11" ht="31.5" customHeight="1">
      <c r="A172" s="7" t="s">
        <v>144</v>
      </c>
      <c r="B172" s="24" t="s">
        <v>129</v>
      </c>
      <c r="C172" s="24" t="s">
        <v>101</v>
      </c>
      <c r="D172" s="24"/>
      <c r="E172" s="24"/>
      <c r="F172" s="9">
        <f>F173</f>
        <v>900</v>
      </c>
      <c r="G172" s="9"/>
      <c r="H172" s="9">
        <f>H173</f>
        <v>231</v>
      </c>
      <c r="I172" s="25"/>
      <c r="J172" s="26">
        <f t="shared" si="7"/>
        <v>25.666666666666664</v>
      </c>
      <c r="K172" s="26"/>
    </row>
    <row r="173" spans="1:11" ht="33.75" customHeight="1">
      <c r="A173" s="11" t="s">
        <v>145</v>
      </c>
      <c r="B173" s="12" t="s">
        <v>129</v>
      </c>
      <c r="C173" s="12" t="s">
        <v>3</v>
      </c>
      <c r="D173" s="12"/>
      <c r="E173" s="12"/>
      <c r="F173" s="14">
        <f>F174</f>
        <v>900</v>
      </c>
      <c r="G173" s="14"/>
      <c r="H173" s="14">
        <f>H174</f>
        <v>231</v>
      </c>
      <c r="I173" s="27"/>
      <c r="J173" s="16">
        <f t="shared" si="7"/>
        <v>25.666666666666664</v>
      </c>
      <c r="K173" s="16"/>
    </row>
    <row r="174" spans="1:11" ht="19.5" customHeight="1">
      <c r="A174" s="17" t="s">
        <v>13</v>
      </c>
      <c r="B174" s="18" t="s">
        <v>129</v>
      </c>
      <c r="C174" s="18" t="s">
        <v>3</v>
      </c>
      <c r="D174" s="18" t="s">
        <v>14</v>
      </c>
      <c r="E174" s="18"/>
      <c r="F174" s="19">
        <f>F175</f>
        <v>900</v>
      </c>
      <c r="G174" s="19"/>
      <c r="H174" s="19">
        <f>H175</f>
        <v>231</v>
      </c>
      <c r="I174" s="15"/>
      <c r="J174" s="10">
        <f t="shared" si="7"/>
        <v>25.666666666666664</v>
      </c>
      <c r="K174" s="10"/>
    </row>
    <row r="175" spans="1:11" ht="16.5" customHeight="1">
      <c r="A175" s="22" t="s">
        <v>15</v>
      </c>
      <c r="B175" s="18" t="s">
        <v>129</v>
      </c>
      <c r="C175" s="18" t="s">
        <v>3</v>
      </c>
      <c r="D175" s="18" t="s">
        <v>14</v>
      </c>
      <c r="E175" s="18" t="s">
        <v>16</v>
      </c>
      <c r="F175" s="19">
        <v>900</v>
      </c>
      <c r="G175" s="19"/>
      <c r="H175" s="15">
        <v>231</v>
      </c>
      <c r="I175" s="15"/>
      <c r="J175" s="10">
        <f t="shared" si="7"/>
        <v>25.666666666666664</v>
      </c>
      <c r="K175" s="10"/>
    </row>
    <row r="176" spans="1:11" ht="17.25" customHeight="1">
      <c r="A176" s="23" t="s">
        <v>59</v>
      </c>
      <c r="B176" s="24"/>
      <c r="C176" s="24"/>
      <c r="D176" s="24"/>
      <c r="E176" s="24"/>
      <c r="F176" s="36">
        <f>SUM(F16+F43+F47+F54+F75+F82+F106+F118+F139+F156+F165+F172)</f>
        <v>386490</v>
      </c>
      <c r="G176" s="36">
        <f>SUM(G16+G43+G47+G54+G75+G82+G106+G118+G139+G156+G165+G172)</f>
        <v>54176</v>
      </c>
      <c r="H176" s="36">
        <f>SUM(H16+H43+H47+H54+H75+H82+H106+H118+H139+H156+H165+H172)</f>
        <v>82801</v>
      </c>
      <c r="I176" s="36">
        <f>SUM(I16+I43+I47+I54+I75+I82+I106+I118+I139+I156+I165+I172)</f>
        <v>8412</v>
      </c>
      <c r="J176" s="26">
        <f t="shared" si="7"/>
        <v>21.423840202851302</v>
      </c>
      <c r="K176" s="26">
        <f t="shared" si="7"/>
        <v>15.527170702894272</v>
      </c>
    </row>
    <row r="177" spans="1:11" ht="13.5" customHeight="1">
      <c r="A177" s="5"/>
      <c r="B177" s="6"/>
      <c r="C177" s="6"/>
      <c r="D177" s="6"/>
      <c r="E177" s="6"/>
      <c r="F177" s="33"/>
      <c r="G177" s="33"/>
      <c r="H177" s="33"/>
      <c r="I177" s="33"/>
      <c r="J177" s="34"/>
      <c r="K177" s="34"/>
    </row>
    <row r="178" spans="1:11" ht="12" customHeight="1">
      <c r="A178" s="5"/>
      <c r="B178" s="6"/>
      <c r="C178" s="6"/>
      <c r="D178" s="6"/>
      <c r="E178" s="6"/>
      <c r="F178" s="33"/>
      <c r="G178" s="33"/>
      <c r="H178" s="33"/>
      <c r="I178" s="33"/>
      <c r="J178" s="34"/>
      <c r="K178" s="34"/>
    </row>
    <row r="179" spans="1:5" ht="12" customHeight="1">
      <c r="A179" s="5"/>
      <c r="B179" s="6"/>
      <c r="C179" s="6"/>
      <c r="D179" s="6"/>
      <c r="E179" s="6"/>
    </row>
    <row r="180" spans="1:11" ht="27" customHeight="1">
      <c r="A180" s="37" t="s">
        <v>142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5" ht="15">
      <c r="A181" s="3"/>
      <c r="B181" s="3"/>
      <c r="C181" s="3"/>
      <c r="D181" s="3"/>
      <c r="E181" s="3"/>
    </row>
    <row r="182" spans="1:5" ht="15">
      <c r="A182" s="3"/>
      <c r="B182" s="3"/>
      <c r="C182" s="3"/>
      <c r="D182" s="3"/>
      <c r="E182" s="3"/>
    </row>
    <row r="183" spans="1:5" ht="15">
      <c r="A183" s="3"/>
      <c r="B183" s="3"/>
      <c r="C183" s="3"/>
      <c r="D183" s="3"/>
      <c r="E183" s="3"/>
    </row>
    <row r="184" spans="1:5" ht="15">
      <c r="A184" s="3"/>
      <c r="B184" s="3"/>
      <c r="C184" s="3"/>
      <c r="D184" s="3"/>
      <c r="E184" s="3"/>
    </row>
    <row r="185" spans="1:5" ht="15">
      <c r="A185" s="3"/>
      <c r="B185" s="3"/>
      <c r="C185" s="3"/>
      <c r="D185" s="3"/>
      <c r="E185" s="3"/>
    </row>
    <row r="186" spans="1:5" ht="15">
      <c r="A186" s="3"/>
      <c r="B186" s="3"/>
      <c r="C186" s="3"/>
      <c r="D186" s="3"/>
      <c r="E186" s="3"/>
    </row>
  </sheetData>
  <sheetProtection/>
  <mergeCells count="17">
    <mergeCell ref="H1:K1"/>
    <mergeCell ref="H3:K3"/>
    <mergeCell ref="H4:K4"/>
    <mergeCell ref="H7:K7"/>
    <mergeCell ref="H14:I14"/>
    <mergeCell ref="J14:K14"/>
    <mergeCell ref="A10:K12"/>
    <mergeCell ref="F14:G14"/>
    <mergeCell ref="E14:E15"/>
    <mergeCell ref="F13:G13"/>
    <mergeCell ref="A180:K180"/>
    <mergeCell ref="H5:K5"/>
    <mergeCell ref="H6:K6"/>
    <mergeCell ref="A14:A15"/>
    <mergeCell ref="B14:B15"/>
    <mergeCell ref="C14:C15"/>
    <mergeCell ref="D14:D15"/>
  </mergeCells>
  <printOptions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2011-04-25T10:58:25Z</cp:lastPrinted>
  <dcterms:created xsi:type="dcterms:W3CDTF">1996-10-08T23:32:33Z</dcterms:created>
  <dcterms:modified xsi:type="dcterms:W3CDTF">2012-01-13T12:02:53Z</dcterms:modified>
  <cp:category/>
  <cp:version/>
  <cp:contentType/>
  <cp:contentStatus/>
</cp:coreProperties>
</file>