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Economist-Gl\Documents\Инвестиционная привлекательность города\2024 за 2023\"/>
    </mc:Choice>
  </mc:AlternateContent>
  <xr:revisionPtr revIDLastSave="0" documentId="13_ncr:1_{9F9D2D39-33EE-4684-86F7-74EC4A949C24}" xr6:coauthVersionLast="45" xr6:coauthVersionMax="45" xr10:uidLastSave="{00000000-0000-0000-0000-000000000000}"/>
  <bookViews>
    <workbookView xWindow="-120" yWindow="-120" windowWidth="29040" windowHeight="15840" xr2:uid="{00000000-000D-0000-FFFF-FFFF00000000}"/>
  </bookViews>
  <sheets>
    <sheet name="2023 год" sheetId="2" r:id="rId1"/>
  </sheets>
  <calcPr calcId="191029"/>
</workbook>
</file>

<file path=xl/calcChain.xml><?xml version="1.0" encoding="utf-8"?>
<calcChain xmlns="http://schemas.openxmlformats.org/spreadsheetml/2006/main">
  <c r="M17" i="2" l="1"/>
  <c r="N17" i="2" s="1"/>
  <c r="N16" i="2" l="1"/>
  <c r="L16" i="2"/>
  <c r="M15" i="2" l="1"/>
  <c r="N15" i="2"/>
  <c r="N14" i="2"/>
  <c r="N13" i="2" l="1"/>
  <c r="M12" i="2"/>
  <c r="N12" i="2" s="1"/>
  <c r="N11" i="2"/>
  <c r="N10" i="2"/>
  <c r="M9" i="2"/>
  <c r="N9" i="2" s="1"/>
  <c r="N8" i="2" l="1"/>
  <c r="M8" i="2" s="1"/>
  <c r="N6" i="2"/>
  <c r="M6" i="2" s="1"/>
  <c r="N7" i="2"/>
  <c r="M7" i="2"/>
</calcChain>
</file>

<file path=xl/sharedStrings.xml><?xml version="1.0" encoding="utf-8"?>
<sst xmlns="http://schemas.openxmlformats.org/spreadsheetml/2006/main" count="131" uniqueCount="70">
  <si>
    <r>
      <rPr>
        <sz val="5.5"/>
        <rFont val="Times New Roman"/>
        <family val="1"/>
      </rPr>
      <t>№ п/п</t>
    </r>
  </si>
  <si>
    <r>
      <rPr>
        <sz val="5.5"/>
        <rFont val="Times New Roman"/>
        <family val="1"/>
      </rPr>
      <t>Наименование объекта капитального строительства</t>
    </r>
  </si>
  <si>
    <r>
      <rPr>
        <sz val="5.5"/>
        <rFont val="Times New Roman"/>
        <family val="1"/>
      </rPr>
      <t>Место реализации объекта капитального строительства (адрес или кадастровый номер участка)</t>
    </r>
  </si>
  <si>
    <r>
      <rPr>
        <sz val="5.5"/>
        <rFont val="Times New Roman"/>
        <family val="1"/>
      </rPr>
      <t>Мощность объекта капитального строительства, подлежащего вводу в эксплуатацию, в соответствующих единицах измерения</t>
    </r>
  </si>
  <si>
    <r>
      <rPr>
        <sz val="5.5"/>
        <rFont val="Times New Roman"/>
        <family val="1"/>
      </rPr>
      <t>Мощность потребления энергетических ресурсов</t>
    </r>
  </si>
  <si>
    <r>
      <rPr>
        <sz val="5.5"/>
        <rFont val="Times New Roman"/>
        <family val="1"/>
      </rPr>
      <t>Срок осуществления строительства, реконструкции и технического перевооружения объекта капитального строительства</t>
    </r>
  </si>
  <si>
    <r>
      <rPr>
        <sz val="5.5"/>
        <rFont val="Times New Roman"/>
        <family val="1"/>
      </rPr>
      <t>Сметная стоимость или предполагаемая (предельная) сметная стоимость объекта капитального строительства, тыс.рублей в ценах текущего года</t>
    </r>
  </si>
  <si>
    <r>
      <rPr>
        <sz val="5.5"/>
        <rFont val="Times New Roman"/>
        <family val="1"/>
      </rPr>
      <t>электроэнергии, кВт/ч</t>
    </r>
  </si>
  <si>
    <r>
      <rPr>
        <sz val="5.5"/>
        <rFont val="Times New Roman"/>
        <family val="1"/>
      </rPr>
      <t>тепловой энергии, Гкал/год</t>
    </r>
  </si>
  <si>
    <r>
      <rPr>
        <sz val="5.5"/>
        <rFont val="Times New Roman"/>
        <family val="1"/>
      </rPr>
      <t>газа, тыс.куб.м/год</t>
    </r>
  </si>
  <si>
    <r>
      <rPr>
        <sz val="5.5"/>
        <rFont val="Times New Roman"/>
        <family val="1"/>
      </rPr>
      <t>Всего</t>
    </r>
  </si>
  <si>
    <t>Наименование главного распорядителя (распорядителя) средств бюджета городского округа Отрадный, осуществляющего финансирование объекта капитального строительства</t>
  </si>
  <si>
    <t>Реквизиты муниципального нормативного правового акта городского округа Отрадный, предусматривающего
финансирование объекта капитального строительства за счет средств бюджета городского округа Отрадный</t>
  </si>
  <si>
    <t>Объем средств бюджета городского округа Отрадный, направляемых на строительство, реконструкцию и техническое перевооружение объекта капитального строительства, в том числе на разработку проектной документации и проведение инженерных изысканий для подготовки проектной документации,  тыс. рублей в ценах соответствующих лет</t>
  </si>
  <si>
    <t>Самарская область г. Отрадный, Промзона-3</t>
  </si>
  <si>
    <t>Управление капитального строительства Администрации городского округа Отрадный Самарской области</t>
  </si>
  <si>
    <t>Постановление Администрации городского округа Отрадный Самарской области от 13.12.2017 № 1666 "Комфортная гордская среда на 2018-2024 гг"</t>
  </si>
  <si>
    <t>2021-2023 гг</t>
  </si>
  <si>
    <t>Постановление Администрации городского округа Отрадный Самарской области от 13.10.2015 № 1749 об утверждении муниципальной программы«Модернизация и развитие автомобильных дорог общего пользования в городском округе Отрадный Самарской области на 2016-2023 годы»</t>
  </si>
  <si>
    <t>Постановление Администрации городского округа Отрадный Самарской области от 13.09.2016 №1373 об утверждении муниципальной Экологической программы на 2021-2023 годы"</t>
  </si>
  <si>
    <t>н/д</t>
  </si>
  <si>
    <t>"Корректировка проектно-сметной документации по объекту "Реконструкция  НФС существующих водозаборных сооружений городского округа Отрадный Самарской области. Оборотное водоснабжение. Станция умягчения"</t>
  </si>
  <si>
    <t>План создания инвестиционных объектов и необходимой транспортной, энергетической, социальной, инженерной, коммунальной телекоммуникационной инфраструктуры городского округа Отрадный на 01 января 2024 года</t>
  </si>
  <si>
    <t>Остаток сметной стоимости объекта капитального строительства по состоянию на 1
января 2024 года, тыс. рублей в ценах текущего года</t>
  </si>
  <si>
    <t>текущий год (2023)</t>
  </si>
  <si>
    <t>Благоустройство общественной территории сквер по ул. Нефтяников (1 этап) городского округа Отрадный</t>
  </si>
  <si>
    <t>Самарская область, г. Отрадный, Орлова, 5, Гайдара 50,52, Пионерская, 21В, Пионерская, 19, Победы, 19,  Сабирзянова, 18, 18А, 20, Советская, 87, Победы, 8, Гагарина, 63, 61,  Гагарина, 71, Гайдара 53,55, Пионерская, 24,26,26А</t>
  </si>
  <si>
    <t>Благоустройство 9 дворовых территорий</t>
  </si>
  <si>
    <t>53 295,9 м2</t>
  </si>
  <si>
    <t>Самарская область, 
г. Отрадный,                            ул. Нефтяников</t>
  </si>
  <si>
    <t>20 000,0 м3/сут</t>
  </si>
  <si>
    <t>Благоустройство общественной территории. Сквер на пересечении ул. Орлова и ул. Сабирзянова</t>
  </si>
  <si>
    <t>Самарская область, г. Отрадный, сквер на пересечении ул. Орлова и ул. Сабирзянова</t>
  </si>
  <si>
    <t>4 800,0 м2</t>
  </si>
  <si>
    <t>Благоустройство общественных территорий: Сквер за спортивным комплексом "Шанс"</t>
  </si>
  <si>
    <t>Самарская область, 
г. Отрадный</t>
  </si>
  <si>
    <t>5000,0 м2</t>
  </si>
  <si>
    <t>8 314,0 м2</t>
  </si>
  <si>
    <t>Мероприятия по недопущению подтопления талыми водами</t>
  </si>
  <si>
    <t>Постановление Администрации городского округа Отрадный Самарской области от 22.09.2021 № 1571 "Благоустройство территории городского округа Отрадный Самарской области на 2022-2024 годы"</t>
  </si>
  <si>
    <t xml:space="preserve"> Отсыпка дорог щебнем в городском округе Отрадный Самарской области</t>
  </si>
  <si>
    <t>Самарская область, г. Отрадный</t>
  </si>
  <si>
    <t>2 001 м3</t>
  </si>
  <si>
    <t>30,754 трубы м3</t>
  </si>
  <si>
    <t>Выполнение работ на объекте: «Реализация общественного проекта: «Планета спорта» - благоустройство спортивной площадки по ул. Советской, д. 100, д. 102, д. 104, д. 106»</t>
  </si>
  <si>
    <t xml:space="preserve">Самарская область, 
г. Отрадный, ул.Советской, д. 100, д. 102, д. 104, д. 106 </t>
  </si>
  <si>
    <t>Реконструкция тепловой сети, г. Отрадный, ул. Гайдара, 52</t>
  </si>
  <si>
    <t>Самарская область, 
г. Отрадный, ул. Гайдара, 52</t>
  </si>
  <si>
    <t>Устройство павильона ожидания. Приобретение и монтаж модульного павильона ожидания</t>
  </si>
  <si>
    <t>Самарская область, 
г. Отрадный, ул. Центральная,1</t>
  </si>
  <si>
    <t>1 здание</t>
  </si>
  <si>
    <t>Устройство уличного освещения по ул. Нефтяников объекта "Светлый город"</t>
  </si>
  <si>
    <t>Самарская область, 
г. Отрадный, ул. Нефтяников</t>
  </si>
  <si>
    <t>Капитальный ремонт здания БСЧ (ул. Победы,15) (создание модельной библиотеки в рамках НП "Культура")</t>
  </si>
  <si>
    <t>Самарская область, 
г. Отрадный, ул. Победы, 15</t>
  </si>
  <si>
    <t>Постановление Администрации городского округа Отрадный Самарской области от 17.12.2021 № 2052  «Сохранение и развитие культуры и искусства городского округа Отрадный Самарской области» на 2022-2024 годы</t>
  </si>
  <si>
    <t xml:space="preserve">Капитальный ремонт находящегося в муниципальной собственности здания СП ГБОУ  «гимназия «ОЦ» Гармония» г.о.Отрадный Самарской области «детский сад № 13», расположенного по адресу: Самарская область, г.Отрадный, ул.Советская, 76а,  а также благоустройство прилегающей территории </t>
  </si>
  <si>
    <t xml:space="preserve">Самарская область, 
г. Отрадный, ул. ул. Советская, 76а            </t>
  </si>
  <si>
    <t>Постановление Администрации городского округа Отрадный Самарской области от от 28.11.2019 № 1599 "Развитие материально-технической базы образовательных учреждений городского округа Отрадный Самарской области" на 2020 – 2024 годы</t>
  </si>
  <si>
    <t>2023-2026</t>
  </si>
  <si>
    <t>Замена освещения ледовой арены МАУ «Ледовый дворец», расположенного по адресу: Самарская область, г. Отрадный, Советская улица, 108</t>
  </si>
  <si>
    <t xml:space="preserve">Самарская область, 
г. Отрадный, ул. ул. Советская, 108       </t>
  </si>
  <si>
    <t>Постановление Администрации городского округа Отрадный Самарской области от от 02.12.2021 № 1927 "Отрадный-Спортград» на 2022-2024 годы</t>
  </si>
  <si>
    <t>42 светильника</t>
  </si>
  <si>
    <t>450 м2</t>
  </si>
  <si>
    <t>устройство 5 опор</t>
  </si>
  <si>
    <t>Постановление Администрации городского округа Отрадный Самарской области от 25.11.2021 № 1877 "Эффективное управление муниципальным имуществом городского округа Отрадный Самарской области» на 2022-2024 годы"</t>
  </si>
  <si>
    <t>85 м</t>
  </si>
  <si>
    <t>1 усл.ед.</t>
  </si>
  <si>
    <t>Постановление Администрации городского округа Отрадный Самарской области от 19.09.2018 № 1128  "Обеспечение безопасности дорожного движения на территории городского округа Отрадный Самарской области на 2019-2028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</si>
</sst>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0"/>
      <color rgb="FF000000"/>
      <name val="Times New Roman"/>
      <charset val="204"/>
    </font>
    <font>
      <sz val="5.5"/>
      <name val="Times New Roman"/>
    </font>
    <font>
      <sz val="5.5"/>
      <color rgb="FF000000"/>
      <name val="Times New Roman"/>
      <family val="2"/>
    </font>
    <font>
      <sz val="5.5"/>
      <name val="Times New Roman"/>
      <family val="1"/>
    </font>
    <font>
      <sz val="5.5"/>
      <name val="Times New Roman"/>
      <family val="1"/>
      <charset val="204"/>
    </font>
    <font>
      <sz val="5.5"/>
      <name val="Times New Roman"/>
      <family val="2"/>
    </font>
    <font>
      <sz val="10"/>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s>
  <cellStyleXfs count="1">
    <xf numFmtId="0" fontId="0" fillId="0" borderId="0"/>
  </cellStyleXfs>
  <cellXfs count="34">
    <xf numFmtId="0" fontId="0" fillId="0" borderId="0" xfId="0" applyFill="1" applyBorder="1" applyAlignment="1">
      <alignment horizontal="left" vertical="top"/>
    </xf>
    <xf numFmtId="1" fontId="2" fillId="0" borderId="2" xfId="0" applyNumberFormat="1"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0" fillId="2" borderId="0" xfId="0" applyFill="1" applyBorder="1" applyAlignment="1">
      <alignment horizontal="left" vertical="top"/>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shrinkToFit="1"/>
    </xf>
    <xf numFmtId="164" fontId="2" fillId="0" borderId="4" xfId="0" applyNumberFormat="1" applyFont="1" applyFill="1" applyBorder="1" applyAlignment="1">
      <alignment horizontal="center" vertical="center" shrinkToFit="1"/>
    </xf>
    <xf numFmtId="164" fontId="2" fillId="0" borderId="2" xfId="0" applyNumberFormat="1" applyFont="1" applyFill="1" applyBorder="1" applyAlignment="1">
      <alignment horizontal="center" vertical="center" shrinkToFit="1"/>
    </xf>
    <xf numFmtId="16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shrinkToFit="1"/>
    </xf>
    <xf numFmtId="0" fontId="3" fillId="2" borderId="8" xfId="0" applyFont="1" applyFill="1" applyBorder="1" applyAlignment="1">
      <alignment horizontal="center" vertical="center" wrapText="1"/>
    </xf>
    <xf numFmtId="164" fontId="0" fillId="0" borderId="0" xfId="0" applyNumberFormat="1" applyFill="1" applyBorder="1" applyAlignment="1">
      <alignment horizontal="left" vertical="top"/>
    </xf>
    <xf numFmtId="0" fontId="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
  <sheetViews>
    <sheetView tabSelected="1" zoomScale="145" zoomScaleNormal="145" workbookViewId="0">
      <pane xSplit="2" ySplit="3" topLeftCell="C4" activePane="bottomRight" state="frozen"/>
      <selection pane="topRight" activeCell="C1" sqref="C1"/>
      <selection pane="bottomLeft" activeCell="A4" sqref="A4"/>
      <selection pane="bottomRight" activeCell="E13" sqref="E13"/>
    </sheetView>
  </sheetViews>
  <sheetFormatPr defaultRowHeight="12.75" x14ac:dyDescent="0.2"/>
  <cols>
    <col min="1" max="1" width="3.33203125" customWidth="1"/>
    <col min="2" max="2" width="18" customWidth="1"/>
    <col min="3" max="3" width="11.5" customWidth="1"/>
    <col min="4" max="4" width="14.5" style="3" customWidth="1"/>
    <col min="5" max="5" width="29.1640625" style="3" customWidth="1"/>
    <col min="6" max="6" width="11.5" style="3" customWidth="1"/>
    <col min="7" max="7" width="5" style="3" customWidth="1"/>
    <col min="8" max="8" width="6.1640625" style="3" customWidth="1"/>
    <col min="9" max="9" width="4.5" style="3" customWidth="1"/>
    <col min="10" max="10" width="12.6640625" style="3" customWidth="1"/>
    <col min="11" max="13" width="11.5" style="3" customWidth="1"/>
    <col min="14" max="14" width="23.83203125" style="3" customWidth="1"/>
  </cols>
  <sheetData>
    <row r="1" spans="1:15" ht="14.1" customHeight="1" x14ac:dyDescent="0.2">
      <c r="A1" s="18" t="s">
        <v>22</v>
      </c>
      <c r="B1" s="19"/>
      <c r="C1" s="19"/>
      <c r="D1" s="19"/>
      <c r="E1" s="19"/>
      <c r="F1" s="19"/>
      <c r="G1" s="19"/>
      <c r="H1" s="19"/>
      <c r="I1" s="19"/>
      <c r="J1" s="19"/>
      <c r="K1" s="19"/>
      <c r="L1" s="19"/>
      <c r="M1" s="20"/>
      <c r="N1" s="20"/>
    </row>
    <row r="2" spans="1:15" ht="51" customHeight="1" x14ac:dyDescent="0.2">
      <c r="A2" s="21" t="s">
        <v>0</v>
      </c>
      <c r="B2" s="21" t="s">
        <v>1</v>
      </c>
      <c r="C2" s="21" t="s">
        <v>2</v>
      </c>
      <c r="D2" s="23" t="s">
        <v>11</v>
      </c>
      <c r="E2" s="23" t="s">
        <v>12</v>
      </c>
      <c r="F2" s="26" t="s">
        <v>3</v>
      </c>
      <c r="G2" s="27" t="s">
        <v>4</v>
      </c>
      <c r="H2" s="28"/>
      <c r="I2" s="29"/>
      <c r="J2" s="26" t="s">
        <v>5</v>
      </c>
      <c r="K2" s="26" t="s">
        <v>6</v>
      </c>
      <c r="L2" s="30" t="s">
        <v>23</v>
      </c>
      <c r="M2" s="32" t="s">
        <v>13</v>
      </c>
      <c r="N2" s="33"/>
    </row>
    <row r="3" spans="1:15" ht="28.15" customHeight="1" x14ac:dyDescent="0.2">
      <c r="A3" s="22"/>
      <c r="B3" s="22"/>
      <c r="C3" s="22"/>
      <c r="D3" s="24"/>
      <c r="E3" s="25"/>
      <c r="F3" s="24"/>
      <c r="G3" s="5" t="s">
        <v>7</v>
      </c>
      <c r="H3" s="5" t="s">
        <v>8</v>
      </c>
      <c r="I3" s="5" t="s">
        <v>9</v>
      </c>
      <c r="J3" s="24"/>
      <c r="K3" s="24"/>
      <c r="L3" s="31"/>
      <c r="M3" s="4" t="s">
        <v>10</v>
      </c>
      <c r="N3" s="16" t="s">
        <v>24</v>
      </c>
    </row>
    <row r="4" spans="1:15" ht="60" x14ac:dyDescent="0.2">
      <c r="A4" s="1">
        <v>1</v>
      </c>
      <c r="B4" s="2" t="s">
        <v>21</v>
      </c>
      <c r="C4" s="2" t="s">
        <v>14</v>
      </c>
      <c r="D4" s="2" t="s">
        <v>15</v>
      </c>
      <c r="E4" s="2" t="s">
        <v>19</v>
      </c>
      <c r="F4" s="6" t="s">
        <v>30</v>
      </c>
      <c r="G4" s="7" t="s">
        <v>20</v>
      </c>
      <c r="H4" s="7" t="s">
        <v>20</v>
      </c>
      <c r="I4" s="7" t="s">
        <v>20</v>
      </c>
      <c r="J4" s="6" t="s">
        <v>17</v>
      </c>
      <c r="K4" s="8">
        <v>593444.19999999995</v>
      </c>
      <c r="L4" s="9">
        <v>0</v>
      </c>
      <c r="M4" s="10">
        <v>42225.7</v>
      </c>
      <c r="N4" s="10">
        <v>4365.88</v>
      </c>
    </row>
    <row r="5" spans="1:15" ht="105" x14ac:dyDescent="0.2">
      <c r="A5" s="1">
        <v>2</v>
      </c>
      <c r="B5" s="2" t="s">
        <v>27</v>
      </c>
      <c r="C5" s="2" t="s">
        <v>26</v>
      </c>
      <c r="D5" s="2" t="s">
        <v>15</v>
      </c>
      <c r="E5" s="2" t="s">
        <v>16</v>
      </c>
      <c r="F5" s="13" t="s">
        <v>28</v>
      </c>
      <c r="G5" s="7" t="s">
        <v>20</v>
      </c>
      <c r="H5" s="7" t="s">
        <v>20</v>
      </c>
      <c r="I5" s="7" t="s">
        <v>20</v>
      </c>
      <c r="J5" s="6">
        <v>2023</v>
      </c>
      <c r="K5" s="11">
        <v>10174.82836</v>
      </c>
      <c r="L5" s="12">
        <v>0</v>
      </c>
      <c r="M5" s="11">
        <v>1584.5000520000001</v>
      </c>
      <c r="N5" s="11">
        <v>1549.5005200000001</v>
      </c>
      <c r="O5" s="17"/>
    </row>
    <row r="6" spans="1:15" ht="45" x14ac:dyDescent="0.2">
      <c r="A6" s="1">
        <v>3</v>
      </c>
      <c r="B6" s="2" t="s">
        <v>31</v>
      </c>
      <c r="C6" s="2" t="s">
        <v>32</v>
      </c>
      <c r="D6" s="2" t="s">
        <v>15</v>
      </c>
      <c r="E6" s="2" t="s">
        <v>16</v>
      </c>
      <c r="F6" s="13" t="s">
        <v>33</v>
      </c>
      <c r="G6" s="7" t="s">
        <v>20</v>
      </c>
      <c r="H6" s="7" t="s">
        <v>20</v>
      </c>
      <c r="I6" s="7" t="s">
        <v>20</v>
      </c>
      <c r="J6" s="6">
        <v>2023</v>
      </c>
      <c r="K6" s="11">
        <v>7604.6439300000002</v>
      </c>
      <c r="L6" s="12">
        <v>0</v>
      </c>
      <c r="M6" s="11">
        <f>N6</f>
        <v>1903.492074</v>
      </c>
      <c r="N6" s="11">
        <f>6001.21248/100*5+(7604.64393-6001.21248)</f>
        <v>1903.492074</v>
      </c>
    </row>
    <row r="7" spans="1:15" ht="45" x14ac:dyDescent="0.2">
      <c r="A7" s="1">
        <v>4</v>
      </c>
      <c r="B7" s="2" t="s">
        <v>25</v>
      </c>
      <c r="C7" s="2" t="s">
        <v>29</v>
      </c>
      <c r="D7" s="2" t="s">
        <v>15</v>
      </c>
      <c r="E7" s="2" t="s">
        <v>16</v>
      </c>
      <c r="F7" s="14" t="s">
        <v>37</v>
      </c>
      <c r="G7" s="14" t="s">
        <v>20</v>
      </c>
      <c r="H7" s="14" t="s">
        <v>20</v>
      </c>
      <c r="I7" s="14" t="s">
        <v>20</v>
      </c>
      <c r="J7" s="6">
        <v>2023</v>
      </c>
      <c r="K7" s="11">
        <v>6147.1882599999999</v>
      </c>
      <c r="L7" s="12">
        <v>0</v>
      </c>
      <c r="M7" s="15">
        <f>N7</f>
        <v>307.35941300000002</v>
      </c>
      <c r="N7" s="15">
        <f>K7/100*5</f>
        <v>307.35941300000002</v>
      </c>
    </row>
    <row r="8" spans="1:15" ht="45" x14ac:dyDescent="0.2">
      <c r="A8" s="1">
        <v>5</v>
      </c>
      <c r="B8" s="2" t="s">
        <v>34</v>
      </c>
      <c r="C8" s="2" t="s">
        <v>35</v>
      </c>
      <c r="D8" s="2" t="s">
        <v>15</v>
      </c>
      <c r="E8" s="2" t="s">
        <v>16</v>
      </c>
      <c r="F8" s="14" t="s">
        <v>36</v>
      </c>
      <c r="G8" s="14" t="s">
        <v>20</v>
      </c>
      <c r="H8" s="14" t="s">
        <v>20</v>
      </c>
      <c r="I8" s="14" t="s">
        <v>20</v>
      </c>
      <c r="J8" s="6">
        <v>2023</v>
      </c>
      <c r="K8" s="11">
        <v>9773.0077399999991</v>
      </c>
      <c r="L8" s="12">
        <v>0</v>
      </c>
      <c r="M8" s="15">
        <f>N8</f>
        <v>1439.3037684999986</v>
      </c>
      <c r="N8" s="11">
        <f>8772.31997/100*5+(9773.00774-8772.31997)</f>
        <v>1439.3037684999986</v>
      </c>
    </row>
    <row r="9" spans="1:15" ht="45" x14ac:dyDescent="0.2">
      <c r="A9" s="1">
        <v>6</v>
      </c>
      <c r="B9" s="2" t="s">
        <v>38</v>
      </c>
      <c r="C9" s="2" t="s">
        <v>35</v>
      </c>
      <c r="D9" s="2" t="s">
        <v>15</v>
      </c>
      <c r="E9" s="2" t="s">
        <v>39</v>
      </c>
      <c r="F9" s="13" t="s">
        <v>43</v>
      </c>
      <c r="G9" s="14" t="s">
        <v>20</v>
      </c>
      <c r="H9" s="14" t="s">
        <v>20</v>
      </c>
      <c r="I9" s="14" t="s">
        <v>20</v>
      </c>
      <c r="J9" s="6">
        <v>2023</v>
      </c>
      <c r="K9" s="11">
        <v>3204.9319999999998</v>
      </c>
      <c r="L9" s="12">
        <v>0</v>
      </c>
      <c r="M9" s="11">
        <f>K9</f>
        <v>3204.9319999999998</v>
      </c>
      <c r="N9" s="11">
        <f t="shared" ref="N9:N17" si="0">M9</f>
        <v>3204.9319999999998</v>
      </c>
    </row>
    <row r="10" spans="1:15" ht="52.5" x14ac:dyDescent="0.2">
      <c r="A10" s="1">
        <v>7</v>
      </c>
      <c r="B10" s="2" t="s">
        <v>40</v>
      </c>
      <c r="C10" s="6" t="s">
        <v>41</v>
      </c>
      <c r="D10" s="2" t="s">
        <v>15</v>
      </c>
      <c r="E10" s="2" t="s">
        <v>18</v>
      </c>
      <c r="F10" s="13" t="s">
        <v>42</v>
      </c>
      <c r="G10" s="14" t="s">
        <v>20</v>
      </c>
      <c r="H10" s="14" t="s">
        <v>20</v>
      </c>
      <c r="I10" s="14" t="s">
        <v>20</v>
      </c>
      <c r="J10" s="6">
        <v>2023</v>
      </c>
      <c r="K10" s="11">
        <v>6054.0828000000001</v>
      </c>
      <c r="L10" s="12">
        <v>0</v>
      </c>
      <c r="M10" s="11">
        <v>3305.4082800000001</v>
      </c>
      <c r="N10" s="11">
        <f t="shared" si="0"/>
        <v>3305.4082800000001</v>
      </c>
    </row>
    <row r="11" spans="1:15" ht="45" x14ac:dyDescent="0.2">
      <c r="A11" s="1">
        <v>8</v>
      </c>
      <c r="B11" s="2" t="s">
        <v>44</v>
      </c>
      <c r="C11" s="2" t="s">
        <v>45</v>
      </c>
      <c r="D11" s="2" t="s">
        <v>15</v>
      </c>
      <c r="E11" s="2" t="s">
        <v>39</v>
      </c>
      <c r="F11" s="13" t="s">
        <v>64</v>
      </c>
      <c r="G11" s="14" t="s">
        <v>20</v>
      </c>
      <c r="H11" s="14" t="s">
        <v>20</v>
      </c>
      <c r="I11" s="14" t="s">
        <v>20</v>
      </c>
      <c r="J11" s="6">
        <v>2023</v>
      </c>
      <c r="K11" s="11">
        <v>2473.9200999999998</v>
      </c>
      <c r="L11" s="12">
        <v>0</v>
      </c>
      <c r="M11" s="11">
        <v>201.35684000000001</v>
      </c>
      <c r="N11" s="11">
        <f t="shared" si="0"/>
        <v>201.35684000000001</v>
      </c>
    </row>
    <row r="12" spans="1:15" ht="45" x14ac:dyDescent="0.2">
      <c r="A12" s="1">
        <v>9</v>
      </c>
      <c r="B12" s="2" t="s">
        <v>46</v>
      </c>
      <c r="C12" s="2" t="s">
        <v>47</v>
      </c>
      <c r="D12" s="2" t="s">
        <v>15</v>
      </c>
      <c r="E12" s="2" t="s">
        <v>66</v>
      </c>
      <c r="F12" s="13" t="s">
        <v>67</v>
      </c>
      <c r="G12" s="14" t="s">
        <v>20</v>
      </c>
      <c r="H12" s="14" t="s">
        <v>20</v>
      </c>
      <c r="I12" s="14" t="s">
        <v>20</v>
      </c>
      <c r="J12" s="6">
        <v>2023</v>
      </c>
      <c r="K12" s="11">
        <v>2767.8881500000002</v>
      </c>
      <c r="L12" s="12">
        <v>0</v>
      </c>
      <c r="M12" s="11">
        <f>K12</f>
        <v>2767.8881500000002</v>
      </c>
      <c r="N12" s="11">
        <f t="shared" si="0"/>
        <v>2767.8881500000002</v>
      </c>
    </row>
    <row r="13" spans="1:15" ht="45" x14ac:dyDescent="0.2">
      <c r="A13" s="1">
        <v>10</v>
      </c>
      <c r="B13" s="2" t="s">
        <v>48</v>
      </c>
      <c r="C13" s="2" t="s">
        <v>49</v>
      </c>
      <c r="D13" s="2" t="s">
        <v>15</v>
      </c>
      <c r="E13" s="2" t="s">
        <v>69</v>
      </c>
      <c r="F13" s="13" t="s">
        <v>68</v>
      </c>
      <c r="G13" s="14" t="s">
        <v>20</v>
      </c>
      <c r="H13" s="14" t="s">
        <v>20</v>
      </c>
      <c r="I13" s="14" t="s">
        <v>20</v>
      </c>
      <c r="J13" s="6">
        <v>2023</v>
      </c>
      <c r="K13" s="11">
        <v>26521.49</v>
      </c>
      <c r="L13" s="12">
        <v>0</v>
      </c>
      <c r="M13" s="11">
        <v>10018.49</v>
      </c>
      <c r="N13" s="11">
        <f t="shared" si="0"/>
        <v>10018.49</v>
      </c>
    </row>
    <row r="14" spans="1:15" ht="45" x14ac:dyDescent="0.2">
      <c r="A14" s="1">
        <v>11</v>
      </c>
      <c r="B14" s="2" t="s">
        <v>51</v>
      </c>
      <c r="C14" s="2" t="s">
        <v>52</v>
      </c>
      <c r="D14" s="2" t="s">
        <v>15</v>
      </c>
      <c r="E14" s="2" t="s">
        <v>39</v>
      </c>
      <c r="F14" s="13" t="s">
        <v>65</v>
      </c>
      <c r="G14" s="14" t="s">
        <v>20</v>
      </c>
      <c r="H14" s="14" t="s">
        <v>20</v>
      </c>
      <c r="I14" s="14" t="s">
        <v>20</v>
      </c>
      <c r="J14" s="6">
        <v>2023</v>
      </c>
      <c r="K14" s="11">
        <v>384.21600000000001</v>
      </c>
      <c r="L14" s="12">
        <v>0</v>
      </c>
      <c r="M14" s="11">
        <v>38.421720000000001</v>
      </c>
      <c r="N14" s="11">
        <f t="shared" si="0"/>
        <v>38.421720000000001</v>
      </c>
    </row>
    <row r="15" spans="1:15" ht="45" x14ac:dyDescent="0.2">
      <c r="A15" s="1">
        <v>12</v>
      </c>
      <c r="B15" s="2" t="s">
        <v>53</v>
      </c>
      <c r="C15" s="2" t="s">
        <v>54</v>
      </c>
      <c r="D15" s="2" t="s">
        <v>15</v>
      </c>
      <c r="E15" s="2" t="s">
        <v>55</v>
      </c>
      <c r="F15" s="13" t="s">
        <v>50</v>
      </c>
      <c r="G15" s="14" t="s">
        <v>20</v>
      </c>
      <c r="H15" s="14" t="s">
        <v>20</v>
      </c>
      <c r="I15" s="14" t="s">
        <v>20</v>
      </c>
      <c r="J15" s="6">
        <v>2023</v>
      </c>
      <c r="K15" s="11">
        <v>4784.4497000000001</v>
      </c>
      <c r="L15" s="12">
        <v>0</v>
      </c>
      <c r="M15" s="11">
        <f>K15</f>
        <v>4784.4497000000001</v>
      </c>
      <c r="N15" s="11">
        <f t="shared" si="0"/>
        <v>4784.4497000000001</v>
      </c>
    </row>
    <row r="16" spans="1:15" ht="82.5" x14ac:dyDescent="0.2">
      <c r="A16" s="1">
        <v>13</v>
      </c>
      <c r="B16" s="2" t="s">
        <v>56</v>
      </c>
      <c r="C16" s="2" t="s">
        <v>57</v>
      </c>
      <c r="D16" s="2" t="s">
        <v>15</v>
      </c>
      <c r="E16" s="2" t="s">
        <v>58</v>
      </c>
      <c r="F16" s="13" t="s">
        <v>50</v>
      </c>
      <c r="G16" s="13" t="s">
        <v>20</v>
      </c>
      <c r="H16" s="13" t="s">
        <v>20</v>
      </c>
      <c r="I16" s="13" t="s">
        <v>20</v>
      </c>
      <c r="J16" s="6" t="s">
        <v>59</v>
      </c>
      <c r="K16" s="11">
        <v>185113.48</v>
      </c>
      <c r="L16" s="12">
        <f>K16-8995.41973</f>
        <v>176118.06027000002</v>
      </c>
      <c r="M16" s="11">
        <v>2914.1197299999999</v>
      </c>
      <c r="N16" s="11">
        <f t="shared" si="0"/>
        <v>2914.1197299999999</v>
      </c>
    </row>
    <row r="17" spans="1:14" ht="45" x14ac:dyDescent="0.2">
      <c r="A17" s="1">
        <v>14</v>
      </c>
      <c r="B17" s="2" t="s">
        <v>60</v>
      </c>
      <c r="C17" s="2" t="s">
        <v>61</v>
      </c>
      <c r="D17" s="2" t="s">
        <v>15</v>
      </c>
      <c r="E17" s="2" t="s">
        <v>62</v>
      </c>
      <c r="F17" s="13" t="s">
        <v>63</v>
      </c>
      <c r="G17" s="13" t="s">
        <v>20</v>
      </c>
      <c r="H17" s="13" t="s">
        <v>20</v>
      </c>
      <c r="I17" s="13" t="s">
        <v>20</v>
      </c>
      <c r="J17" s="6">
        <v>2023</v>
      </c>
      <c r="K17" s="11">
        <v>994.48</v>
      </c>
      <c r="L17" s="12">
        <v>0</v>
      </c>
      <c r="M17" s="11">
        <f>K17</f>
        <v>994.48</v>
      </c>
      <c r="N17" s="11">
        <f t="shared" si="0"/>
        <v>994.48</v>
      </c>
    </row>
  </sheetData>
  <mergeCells count="12">
    <mergeCell ref="A1:N1"/>
    <mergeCell ref="A2:A3"/>
    <mergeCell ref="B2:B3"/>
    <mergeCell ref="C2:C3"/>
    <mergeCell ref="D2:D3"/>
    <mergeCell ref="E2:E3"/>
    <mergeCell ref="F2:F3"/>
    <mergeCell ref="G2:I2"/>
    <mergeCell ref="J2:J3"/>
    <mergeCell ref="K2:K3"/>
    <mergeCell ref="L2:L3"/>
    <mergeCell ref="M2:N2"/>
  </mergeCell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 год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Кристина Сергеевна Егорова</dc:creator>
  <cp:lastModifiedBy>Economist-Gl</cp:lastModifiedBy>
  <cp:lastPrinted>2024-03-14T12:08:55Z</cp:lastPrinted>
  <dcterms:created xsi:type="dcterms:W3CDTF">2022-05-08T07:57:17Z</dcterms:created>
  <dcterms:modified xsi:type="dcterms:W3CDTF">2024-03-15T05:21:45Z</dcterms:modified>
</cp:coreProperties>
</file>