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260" windowWidth="15576" windowHeight="11760" activeTab="0"/>
  </bookViews>
  <sheets>
    <sheet name="PK-2013" sheetId="1" r:id="rId1"/>
    <sheet name="NRV-2013" sheetId="2" r:id="rId2"/>
  </sheets>
  <definedNames>
    <definedName name="_xlnm.Print_Area" localSheetId="1">'NRV-2013'!$A$1:$H$14</definedName>
    <definedName name="_xlnm.Print_Area" localSheetId="0">'PK-2013'!$A$1:$Y$56</definedName>
  </definedNames>
  <calcPr fullCalcOnLoad="1"/>
</workbook>
</file>

<file path=xl/sharedStrings.xml><?xml version="1.0" encoding="utf-8"?>
<sst xmlns="http://schemas.openxmlformats.org/spreadsheetml/2006/main" count="116" uniqueCount="74">
  <si>
    <t>I квартал</t>
  </si>
  <si>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</si>
  <si>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</si>
  <si>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</si>
  <si>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</si>
  <si>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</si>
  <si>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</si>
  <si>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</si>
  <si>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22*</t>
  </si>
  <si>
    <t>7*</t>
  </si>
  <si>
    <t>Четверг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</si>
  <si>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</si>
  <si>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</si>
  <si>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</si>
  <si>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</si>
  <si>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</si>
  <si>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</si>
  <si>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</si>
  <si>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</si>
  <si>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</si>
  <si>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</si>
  <si>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</si>
  <si>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</si>
  <si>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</si>
  <si>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</si>
  <si>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июль</t>
  </si>
  <si>
    <t>август</t>
  </si>
  <si>
    <t>сентябрь</t>
  </si>
  <si>
    <t>1 полугодие</t>
  </si>
  <si>
    <t>IV квартал</t>
  </si>
  <si>
    <t>октябрь</t>
  </si>
  <si>
    <t>ноябрь</t>
  </si>
  <si>
    <t>декабрь</t>
  </si>
  <si>
    <t>2 полугодие</t>
  </si>
  <si>
    <t>Год</t>
  </si>
  <si>
    <t>Среднемесячное количество рабочих часов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</si>
  <si>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</si>
  <si>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</si>
  <si>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</si>
  <si>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</si>
  <si>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</si>
  <si>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</si>
  <si>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</si>
  <si>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</si>
  <si>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</si>
  <si>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</si>
  <si>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>НА 2013 ГОД</t>
  </si>
  <si>
    <t>Нормы рабочего времени на 2013 год</t>
  </si>
  <si>
    <t>30*</t>
  </si>
  <si>
    <t>8*</t>
  </si>
  <si>
    <t>11*</t>
  </si>
  <si>
    <t>31*</t>
  </si>
  <si>
    <t>I квартал  11 [прверок]</t>
  </si>
  <si>
    <t>II квартал  [6 проверок]</t>
  </si>
  <si>
    <t>III квартал [7 проверок]</t>
  </si>
  <si>
    <t>IV квартал [10 проверок]</t>
  </si>
  <si>
    <t>КАЛЕНДАРЬ ПРОВЕРОК ПРЕДПИРИЯТИЙ</t>
  </si>
  <si>
    <t>Государственный экологический надзор</t>
  </si>
  <si>
    <r>
      <t xml:space="preserve">февраль </t>
    </r>
    <r>
      <rPr>
        <b/>
        <sz val="8"/>
        <rFont val="Arial Cyr"/>
        <family val="0"/>
      </rPr>
      <t>[3 проверки]</t>
    </r>
  </si>
  <si>
    <r>
      <t xml:space="preserve">январь </t>
    </r>
    <r>
      <rPr>
        <b/>
        <sz val="8"/>
        <rFont val="Arial Cyr"/>
        <family val="0"/>
      </rPr>
      <t>[2 проверки]</t>
    </r>
  </si>
  <si>
    <r>
      <t xml:space="preserve">март </t>
    </r>
    <r>
      <rPr>
        <b/>
        <sz val="8"/>
        <rFont val="Arial Cyr"/>
        <family val="0"/>
      </rPr>
      <t>[6 проверок]</t>
    </r>
  </si>
  <si>
    <r>
      <t xml:space="preserve">апрель </t>
    </r>
    <r>
      <rPr>
        <b/>
        <sz val="8"/>
        <rFont val="Arial Cyr"/>
        <family val="0"/>
      </rPr>
      <t xml:space="preserve"> [2 проверки]</t>
    </r>
  </si>
  <si>
    <r>
      <t xml:space="preserve">май </t>
    </r>
    <r>
      <rPr>
        <b/>
        <sz val="8"/>
        <rFont val="Arial Cyr"/>
        <family val="0"/>
      </rPr>
      <t>[2 проверки]</t>
    </r>
  </si>
  <si>
    <r>
      <t>июнь</t>
    </r>
    <r>
      <rPr>
        <b/>
        <sz val="8"/>
        <rFont val="Arial Cyr"/>
        <family val="0"/>
      </rPr>
      <t xml:space="preserve"> [2 проверки]</t>
    </r>
  </si>
  <si>
    <r>
      <t xml:space="preserve">июль </t>
    </r>
    <r>
      <rPr>
        <b/>
        <sz val="8"/>
        <rFont val="Arial Cyr"/>
        <family val="0"/>
      </rPr>
      <t>[2 проверки]</t>
    </r>
  </si>
  <si>
    <r>
      <t xml:space="preserve">август </t>
    </r>
    <r>
      <rPr>
        <b/>
        <sz val="8"/>
        <rFont val="Arial Cyr"/>
        <family val="0"/>
      </rPr>
      <t>[3 проверки]</t>
    </r>
  </si>
  <si>
    <r>
      <t xml:space="preserve">сентябрь </t>
    </r>
    <r>
      <rPr>
        <b/>
        <sz val="8"/>
        <rFont val="Arial Cyr"/>
        <family val="0"/>
      </rPr>
      <t>[2 проверки]</t>
    </r>
  </si>
  <si>
    <r>
      <t xml:space="preserve">октябрь </t>
    </r>
    <r>
      <rPr>
        <b/>
        <sz val="8"/>
        <rFont val="Arial Cyr"/>
        <family val="0"/>
      </rPr>
      <t>[5 проверок]</t>
    </r>
  </si>
  <si>
    <t xml:space="preserve">ноябрь </t>
  </si>
  <si>
    <r>
      <t xml:space="preserve">декабрь </t>
    </r>
    <r>
      <rPr>
        <b/>
        <sz val="8"/>
        <rFont val="Arial Cyr"/>
        <family val="0"/>
      </rPr>
      <t>[5 проверок]</t>
    </r>
  </si>
  <si>
    <t xml:space="preserve"> выходные и праздничные дни;</t>
  </si>
  <si>
    <t xml:space="preserve"> дата начала проведения плановых прверок;</t>
  </si>
  <si>
    <t xml:space="preserve"> дата составления акта проверок.</t>
  </si>
  <si>
    <t>Примечание: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</si>
</sst>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i/>
      <u val="single"/>
      <sz val="8"/>
      <color indexed="12"/>
      <name val="Arial Cyr"/>
      <family val="0"/>
    </font>
    <font>
      <i/>
      <sz val="8"/>
      <name val="Arial Cyr"/>
      <family val="0"/>
    </font>
    <font>
      <b/>
      <sz val="10"/>
      <color indexed="11"/>
      <name val="Arial Cyr"/>
      <family val="0"/>
    </font>
    <font>
      <sz val="9"/>
      <color indexed="44"/>
      <name val="Arial Cyr"/>
      <family val="0"/>
    </font>
    <font>
      <b/>
      <u val="single"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7" fillId="4" borderId="30" xfId="0" applyFont="1" applyFill="1" applyBorder="1" applyAlignment="1">
      <alignment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35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37" xfId="0" applyFont="1" applyBorder="1" applyAlignment="1">
      <alignment/>
    </xf>
    <xf numFmtId="0" fontId="7" fillId="3" borderId="23" xfId="0" applyFont="1" applyFill="1" applyBorder="1" applyAlignment="1">
      <alignment horizontal="center" vertical="center" textRotation="90"/>
    </xf>
    <xf numFmtId="0" fontId="6" fillId="3" borderId="38" xfId="0" applyFont="1" applyFill="1" applyBorder="1" applyAlignment="1">
      <alignment/>
    </xf>
    <xf numFmtId="0" fontId="7" fillId="3" borderId="39" xfId="0" applyFont="1" applyFill="1" applyBorder="1" applyAlignment="1">
      <alignment horizontal="center" vertical="center" textRotation="90"/>
    </xf>
    <xf numFmtId="0" fontId="6" fillId="3" borderId="40" xfId="0" applyFont="1" applyFill="1" applyBorder="1" applyAlignment="1">
      <alignment/>
    </xf>
    <xf numFmtId="0" fontId="9" fillId="4" borderId="41" xfId="0" applyFont="1" applyFill="1" applyBorder="1" applyAlignment="1">
      <alignment horizontal="center" vertical="center" textRotation="90"/>
    </xf>
    <xf numFmtId="0" fontId="6" fillId="4" borderId="42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textRotation="90"/>
    </xf>
    <xf numFmtId="0" fontId="6" fillId="2" borderId="43" xfId="0" applyFont="1" applyFill="1" applyBorder="1" applyAlignment="1">
      <alignment/>
    </xf>
    <xf numFmtId="0" fontId="6" fillId="0" borderId="21" xfId="0" applyFont="1" applyBorder="1" applyAlignment="1">
      <alignment horizontal="center" vertical="center" textRotation="90"/>
    </xf>
    <xf numFmtId="0" fontId="6" fillId="0" borderId="44" xfId="0" applyFont="1" applyBorder="1" applyAlignment="1">
      <alignment/>
    </xf>
    <xf numFmtId="0" fontId="9" fillId="2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9" fillId="3" borderId="23" xfId="0" applyFont="1" applyFill="1" applyBorder="1" applyAlignment="1">
      <alignment horizontal="center" vertical="center" textRotation="90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0" fontId="12" fillId="2" borderId="45" xfId="0" applyFont="1" applyFill="1" applyBorder="1" applyAlignment="1">
      <alignment horizontal="right" vertical="center"/>
    </xf>
    <xf numFmtId="0" fontId="12" fillId="4" borderId="48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2" fillId="2" borderId="46" xfId="0" applyFont="1" applyFill="1" applyBorder="1" applyAlignment="1">
      <alignment horizontal="right" vertical="center"/>
    </xf>
    <xf numFmtId="0" fontId="12" fillId="4" borderId="14" xfId="0" applyFont="1" applyFill="1" applyBorder="1" applyAlignment="1">
      <alignment horizontal="right" vertical="center"/>
    </xf>
    <xf numFmtId="0" fontId="12" fillId="3" borderId="34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0" fontId="12" fillId="2" borderId="47" xfId="0" applyFont="1" applyFill="1" applyBorder="1" applyAlignment="1">
      <alignment horizontal="right" vertical="center"/>
    </xf>
    <xf numFmtId="0" fontId="12" fillId="4" borderId="15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49" xfId="0" applyFont="1" applyFill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/>
    </xf>
    <xf numFmtId="0" fontId="6" fillId="4" borderId="2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left"/>
    </xf>
    <xf numFmtId="0" fontId="6" fillId="0" borderId="0" xfId="0" applyFont="1" applyAlignment="1">
      <alignment horizontal="left"/>
    </xf>
    <xf numFmtId="2" fontId="7" fillId="4" borderId="51" xfId="0" applyNumberFormat="1" applyFont="1" applyFill="1" applyBorder="1" applyAlignment="1">
      <alignment horizontal="center" vertical="center"/>
    </xf>
    <xf numFmtId="2" fontId="7" fillId="4" borderId="52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4" borderId="60" xfId="0" applyFont="1" applyFill="1" applyBorder="1" applyAlignment="1">
      <alignment horizontal="left" vertical="center" wrapText="1"/>
    </xf>
    <xf numFmtId="0" fontId="7" fillId="4" borderId="61" xfId="0" applyFont="1" applyFill="1" applyBorder="1" applyAlignment="1">
      <alignment horizontal="left" vertical="center" wrapText="1"/>
    </xf>
    <xf numFmtId="0" fontId="7" fillId="4" borderId="62" xfId="0" applyFont="1" applyFill="1" applyBorder="1" applyAlignment="1">
      <alignment horizontal="left" vertical="center" wrapText="1"/>
    </xf>
    <xf numFmtId="0" fontId="7" fillId="4" borderId="63" xfId="0" applyFont="1" applyFill="1" applyBorder="1" applyAlignment="1">
      <alignment horizontal="left" vertical="center" wrapText="1"/>
    </xf>
    <xf numFmtId="0" fontId="7" fillId="4" borderId="50" xfId="0" applyFont="1" applyFill="1" applyBorder="1" applyAlignment="1">
      <alignment horizontal="left" vertical="center" wrapText="1"/>
    </xf>
    <xf numFmtId="0" fontId="7" fillId="4" borderId="64" xfId="0" applyFont="1" applyFill="1" applyBorder="1" applyAlignment="1">
      <alignment horizontal="left" vertical="center" wrapText="1"/>
    </xf>
    <xf numFmtId="0" fontId="14" fillId="0" borderId="0" xfId="15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riant52.ru/kalendar/proizvodstvennui-kalendar-2013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="75" zoomScaleNormal="75" zoomScaleSheetLayoutView="100" workbookViewId="0" topLeftCell="A1">
      <selection activeCell="U2" sqref="U2"/>
    </sheetView>
  </sheetViews>
  <sheetFormatPr defaultColWidth="9.00390625" defaultRowHeight="12.75"/>
  <cols>
    <col min="1" max="1" width="3.125" style="2" customWidth="1"/>
    <col min="2" max="2" width="13.50390625" style="2" customWidth="1"/>
    <col min="3" max="18" width="3.50390625" style="2" customWidth="1"/>
    <col min="19" max="19" width="3.375" style="2" customWidth="1"/>
    <col min="20" max="20" width="10.375" style="2" customWidth="1"/>
    <col min="21" max="23" width="4.875" style="2" customWidth="1"/>
    <col min="24" max="24" width="6.375" style="2" customWidth="1"/>
    <col min="25" max="40" width="3.375" style="2" customWidth="1"/>
    <col min="41" max="16384" width="9.125" style="2" customWidth="1"/>
  </cols>
  <sheetData>
    <row r="1" spans="1:24" ht="30" customHeight="1">
      <c r="A1" s="167"/>
      <c r="B1" s="130" t="s">
        <v>56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70"/>
      <c r="T1" s="1"/>
      <c r="U1" s="1"/>
      <c r="V1" s="1"/>
      <c r="W1" s="1"/>
      <c r="X1" s="1"/>
    </row>
    <row r="2" spans="1:24" ht="16.5" customHeight="1">
      <c r="A2" s="167"/>
      <c r="B2" s="130" t="s">
        <v>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70"/>
      <c r="T2" s="1"/>
      <c r="U2" s="1"/>
      <c r="V2" s="1"/>
      <c r="W2" s="1"/>
      <c r="X2" s="1"/>
    </row>
    <row r="3" spans="1:24" ht="14.25" customHeight="1">
      <c r="A3" s="167"/>
      <c r="B3" s="171" t="s">
        <v>57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0"/>
      <c r="T3" s="1"/>
      <c r="U3" s="1"/>
      <c r="V3" s="1"/>
      <c r="W3" s="1"/>
      <c r="X3" s="1"/>
    </row>
    <row r="4" spans="1:24" ht="14.25" customHeight="1" thickBot="1">
      <c r="A4" s="167"/>
      <c r="B4" s="128" t="s">
        <v>52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70"/>
      <c r="T4" s="182"/>
      <c r="U4" s="182"/>
      <c r="V4" s="182"/>
      <c r="W4" s="182"/>
      <c r="X4" s="182"/>
    </row>
    <row r="5" spans="1:24" ht="14.25" customHeight="1" thickBot="1">
      <c r="A5" s="167"/>
      <c r="B5" s="138" t="s">
        <v>1</v>
      </c>
      <c r="C5" s="139"/>
      <c r="D5" s="158" t="s">
        <v>59</v>
      </c>
      <c r="E5" s="158"/>
      <c r="F5" s="158"/>
      <c r="G5" s="158"/>
      <c r="H5" s="159"/>
      <c r="I5" s="157" t="s">
        <v>58</v>
      </c>
      <c r="J5" s="158"/>
      <c r="K5" s="158"/>
      <c r="L5" s="158"/>
      <c r="M5" s="159"/>
      <c r="N5" s="174" t="s">
        <v>60</v>
      </c>
      <c r="O5" s="175"/>
      <c r="P5" s="175"/>
      <c r="Q5" s="175"/>
      <c r="R5" s="176"/>
      <c r="S5" s="170"/>
      <c r="T5" s="131"/>
      <c r="U5" s="131"/>
      <c r="V5" s="131"/>
      <c r="W5" s="131"/>
      <c r="X5" s="131"/>
    </row>
    <row r="6" spans="1:25" ht="14.25" customHeight="1">
      <c r="A6" s="167"/>
      <c r="B6" s="132" t="s">
        <v>5</v>
      </c>
      <c r="C6" s="133"/>
      <c r="D6" s="45"/>
      <c r="E6" s="113">
        <v>7</v>
      </c>
      <c r="F6" s="46">
        <f aca="true" t="shared" si="0" ref="F6:H7">E6+7</f>
        <v>14</v>
      </c>
      <c r="G6" s="116">
        <f t="shared" si="0"/>
        <v>21</v>
      </c>
      <c r="H6" s="47">
        <f t="shared" si="0"/>
        <v>28</v>
      </c>
      <c r="I6" s="5"/>
      <c r="J6" s="117">
        <v>4</v>
      </c>
      <c r="K6" s="6">
        <f aca="true" t="shared" si="1" ref="K6:M9">J6+7</f>
        <v>11</v>
      </c>
      <c r="L6" s="6">
        <f t="shared" si="1"/>
        <v>18</v>
      </c>
      <c r="M6" s="7">
        <f t="shared" si="1"/>
        <v>25</v>
      </c>
      <c r="N6" s="108"/>
      <c r="O6" s="119">
        <v>4</v>
      </c>
      <c r="P6" s="119">
        <f aca="true" t="shared" si="2" ref="P6:R8">O6+7</f>
        <v>11</v>
      </c>
      <c r="Q6" s="48">
        <f t="shared" si="2"/>
        <v>18</v>
      </c>
      <c r="R6" s="109">
        <f t="shared" si="2"/>
        <v>25</v>
      </c>
      <c r="S6" s="170"/>
      <c r="T6" s="131"/>
      <c r="U6" s="131"/>
      <c r="V6" s="131"/>
      <c r="W6" s="131"/>
      <c r="X6" s="131"/>
      <c r="Y6" s="127"/>
    </row>
    <row r="7" spans="1:25" ht="14.25" customHeight="1">
      <c r="A7" s="167"/>
      <c r="B7" s="177" t="s">
        <v>6</v>
      </c>
      <c r="C7" s="178"/>
      <c r="D7" s="21">
        <v>1</v>
      </c>
      <c r="E7" s="12">
        <f>D7+7</f>
        <v>8</v>
      </c>
      <c r="F7" s="115">
        <f t="shared" si="0"/>
        <v>15</v>
      </c>
      <c r="G7" s="8">
        <f t="shared" si="0"/>
        <v>22</v>
      </c>
      <c r="H7" s="9">
        <f t="shared" si="0"/>
        <v>29</v>
      </c>
      <c r="I7" s="11"/>
      <c r="J7" s="8">
        <v>5</v>
      </c>
      <c r="K7" s="8">
        <f t="shared" si="1"/>
        <v>12</v>
      </c>
      <c r="L7" s="8">
        <f t="shared" si="1"/>
        <v>19</v>
      </c>
      <c r="M7" s="13">
        <f t="shared" si="1"/>
        <v>26</v>
      </c>
      <c r="N7" s="32"/>
      <c r="O7" s="14">
        <v>5</v>
      </c>
      <c r="P7" s="120">
        <f t="shared" si="2"/>
        <v>12</v>
      </c>
      <c r="Q7" s="14">
        <f t="shared" si="2"/>
        <v>19</v>
      </c>
      <c r="R7" s="20">
        <f t="shared" si="2"/>
        <v>26</v>
      </c>
      <c r="S7" s="170"/>
      <c r="T7" s="131"/>
      <c r="U7" s="131"/>
      <c r="V7" s="131"/>
      <c r="W7" s="131"/>
      <c r="X7" s="131"/>
      <c r="Y7" s="127"/>
    </row>
    <row r="8" spans="1:25" ht="14.25" customHeight="1">
      <c r="A8" s="167"/>
      <c r="B8" s="177" t="s">
        <v>7</v>
      </c>
      <c r="C8" s="178"/>
      <c r="D8" s="21">
        <v>2</v>
      </c>
      <c r="E8" s="8">
        <f aca="true" t="shared" si="3" ref="E8:F12">D8+7</f>
        <v>9</v>
      </c>
      <c r="F8" s="8">
        <f t="shared" si="3"/>
        <v>16</v>
      </c>
      <c r="G8" s="8">
        <f>F8+7</f>
        <v>23</v>
      </c>
      <c r="H8" s="9">
        <f>G8+7</f>
        <v>30</v>
      </c>
      <c r="I8" s="11"/>
      <c r="J8" s="115">
        <v>6</v>
      </c>
      <c r="K8" s="8">
        <f t="shared" si="1"/>
        <v>13</v>
      </c>
      <c r="L8" s="8">
        <f t="shared" si="1"/>
        <v>20</v>
      </c>
      <c r="M8" s="13">
        <f t="shared" si="1"/>
        <v>27</v>
      </c>
      <c r="N8" s="32"/>
      <c r="O8" s="14">
        <v>6</v>
      </c>
      <c r="P8" s="14">
        <f t="shared" si="2"/>
        <v>13</v>
      </c>
      <c r="Q8" s="14">
        <f t="shared" si="2"/>
        <v>20</v>
      </c>
      <c r="R8" s="20">
        <f t="shared" si="2"/>
        <v>27</v>
      </c>
      <c r="S8" s="170"/>
      <c r="T8" s="131"/>
      <c r="U8" s="131"/>
      <c r="V8" s="131"/>
      <c r="W8" s="131"/>
      <c r="X8" s="131"/>
      <c r="Y8" s="127"/>
    </row>
    <row r="9" spans="1:25" ht="14.25" customHeight="1">
      <c r="A9" s="167"/>
      <c r="B9" s="177" t="s">
        <v>10</v>
      </c>
      <c r="C9" s="178"/>
      <c r="D9" s="21">
        <v>3</v>
      </c>
      <c r="E9" s="8">
        <f t="shared" si="3"/>
        <v>10</v>
      </c>
      <c r="F9" s="8">
        <f t="shared" si="3"/>
        <v>17</v>
      </c>
      <c r="G9" s="8">
        <f>F9+7</f>
        <v>24</v>
      </c>
      <c r="H9" s="9">
        <f>G9+7</f>
        <v>31</v>
      </c>
      <c r="I9" s="11"/>
      <c r="J9" s="8">
        <v>7</v>
      </c>
      <c r="K9" s="8">
        <f t="shared" si="1"/>
        <v>14</v>
      </c>
      <c r="L9" s="8">
        <f t="shared" si="1"/>
        <v>21</v>
      </c>
      <c r="M9" s="13">
        <f t="shared" si="1"/>
        <v>28</v>
      </c>
      <c r="N9" s="32"/>
      <c r="O9" s="14" t="s">
        <v>9</v>
      </c>
      <c r="P9" s="120">
        <v>14</v>
      </c>
      <c r="Q9" s="14">
        <f aca="true" t="shared" si="4" ref="Q9:R12">P9+7</f>
        <v>21</v>
      </c>
      <c r="R9" s="20">
        <f t="shared" si="4"/>
        <v>28</v>
      </c>
      <c r="S9" s="170"/>
      <c r="T9" s="131"/>
      <c r="U9" s="131"/>
      <c r="V9" s="131"/>
      <c r="W9" s="131"/>
      <c r="X9" s="131"/>
      <c r="Y9" s="127"/>
    </row>
    <row r="10" spans="1:25" ht="14.25" customHeight="1">
      <c r="A10" s="167"/>
      <c r="B10" s="177" t="s">
        <v>11</v>
      </c>
      <c r="C10" s="178"/>
      <c r="D10" s="21">
        <v>4</v>
      </c>
      <c r="E10" s="8">
        <f t="shared" si="3"/>
        <v>11</v>
      </c>
      <c r="F10" s="8">
        <f t="shared" si="3"/>
        <v>18</v>
      </c>
      <c r="G10" s="8">
        <f>F10+7</f>
        <v>25</v>
      </c>
      <c r="H10" s="9"/>
      <c r="I10" s="11">
        <v>1</v>
      </c>
      <c r="J10" s="8">
        <f>I10+7</f>
        <v>8</v>
      </c>
      <c r="K10" s="8">
        <f>J10+7</f>
        <v>15</v>
      </c>
      <c r="L10" s="8" t="s">
        <v>8</v>
      </c>
      <c r="M10" s="13"/>
      <c r="N10" s="118">
        <v>1</v>
      </c>
      <c r="O10" s="112">
        <f aca="true" t="shared" si="5" ref="O10:P12">N10+7</f>
        <v>8</v>
      </c>
      <c r="P10" s="120">
        <f t="shared" si="5"/>
        <v>15</v>
      </c>
      <c r="Q10" s="14">
        <f t="shared" si="4"/>
        <v>22</v>
      </c>
      <c r="R10" s="20">
        <f t="shared" si="4"/>
        <v>29</v>
      </c>
      <c r="S10" s="170"/>
      <c r="T10" s="131"/>
      <c r="U10" s="131"/>
      <c r="V10" s="131"/>
      <c r="W10" s="131"/>
      <c r="X10" s="131"/>
      <c r="Y10" s="127"/>
    </row>
    <row r="11" spans="1:25" ht="14.25" customHeight="1">
      <c r="A11" s="167"/>
      <c r="B11" s="134" t="s">
        <v>12</v>
      </c>
      <c r="C11" s="135"/>
      <c r="D11" s="21">
        <v>5</v>
      </c>
      <c r="E11" s="15">
        <f t="shared" si="3"/>
        <v>12</v>
      </c>
      <c r="F11" s="15">
        <f t="shared" si="3"/>
        <v>19</v>
      </c>
      <c r="G11" s="15">
        <f>F11+7</f>
        <v>26</v>
      </c>
      <c r="H11" s="23"/>
      <c r="I11" s="16">
        <v>2</v>
      </c>
      <c r="J11" s="15">
        <f aca="true" t="shared" si="6" ref="J11:L12">I11+7</f>
        <v>9</v>
      </c>
      <c r="K11" s="15">
        <f t="shared" si="6"/>
        <v>16</v>
      </c>
      <c r="L11" s="12">
        <f t="shared" si="6"/>
        <v>23</v>
      </c>
      <c r="M11" s="54"/>
      <c r="N11" s="110">
        <v>2</v>
      </c>
      <c r="O11" s="24">
        <f t="shared" si="5"/>
        <v>9</v>
      </c>
      <c r="P11" s="24">
        <f t="shared" si="5"/>
        <v>16</v>
      </c>
      <c r="Q11" s="24">
        <f t="shared" si="4"/>
        <v>23</v>
      </c>
      <c r="R11" s="22">
        <f t="shared" si="4"/>
        <v>30</v>
      </c>
      <c r="S11" s="170"/>
      <c r="T11" s="131"/>
      <c r="U11" s="131"/>
      <c r="V11" s="131"/>
      <c r="W11" s="131"/>
      <c r="X11" s="131"/>
      <c r="Y11" s="127"/>
    </row>
    <row r="12" spans="1:25" ht="14.25" customHeight="1" thickBot="1">
      <c r="A12" s="167"/>
      <c r="B12" s="136" t="s">
        <v>13</v>
      </c>
      <c r="C12" s="137"/>
      <c r="D12" s="17">
        <v>6</v>
      </c>
      <c r="E12" s="18">
        <f t="shared" si="3"/>
        <v>13</v>
      </c>
      <c r="F12" s="18">
        <f t="shared" si="3"/>
        <v>20</v>
      </c>
      <c r="G12" s="18">
        <f>F12+7</f>
        <v>27</v>
      </c>
      <c r="H12" s="27"/>
      <c r="I12" s="25">
        <v>3</v>
      </c>
      <c r="J12" s="15">
        <f t="shared" si="6"/>
        <v>10</v>
      </c>
      <c r="K12" s="15">
        <f t="shared" si="6"/>
        <v>17</v>
      </c>
      <c r="L12" s="15">
        <f t="shared" si="6"/>
        <v>24</v>
      </c>
      <c r="M12" s="56"/>
      <c r="N12" s="111">
        <v>3</v>
      </c>
      <c r="O12" s="28">
        <f t="shared" si="5"/>
        <v>10</v>
      </c>
      <c r="P12" s="28">
        <f t="shared" si="5"/>
        <v>17</v>
      </c>
      <c r="Q12" s="28">
        <f t="shared" si="4"/>
        <v>24</v>
      </c>
      <c r="R12" s="26">
        <f t="shared" si="4"/>
        <v>31</v>
      </c>
      <c r="S12" s="170"/>
      <c r="T12" s="131"/>
      <c r="U12" s="131"/>
      <c r="V12" s="131"/>
      <c r="W12" s="131"/>
      <c r="X12" s="131"/>
      <c r="Y12" s="127"/>
    </row>
    <row r="13" spans="1:25" ht="14.25" customHeight="1">
      <c r="A13" s="167"/>
      <c r="B13" s="168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8"/>
      <c r="N13" s="168"/>
      <c r="O13" s="168"/>
      <c r="P13" s="168"/>
      <c r="Q13" s="168"/>
      <c r="R13" s="168"/>
      <c r="S13" s="170"/>
      <c r="T13" s="131"/>
      <c r="U13" s="131"/>
      <c r="V13" s="131"/>
      <c r="W13" s="131"/>
      <c r="X13" s="131"/>
      <c r="Y13" s="127"/>
    </row>
    <row r="14" spans="1:25" ht="14.25" customHeight="1" thickBot="1">
      <c r="A14" s="167"/>
      <c r="B14" s="128" t="s">
        <v>53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70"/>
      <c r="T14" s="131"/>
      <c r="U14" s="131"/>
      <c r="V14" s="131"/>
      <c r="W14" s="131"/>
      <c r="X14" s="131"/>
      <c r="Y14" s="127"/>
    </row>
    <row r="15" spans="1:25" ht="14.25" customHeight="1" thickBot="1">
      <c r="A15" s="167"/>
      <c r="B15" s="138" t="s">
        <v>1</v>
      </c>
      <c r="C15" s="139" t="s">
        <v>15</v>
      </c>
      <c r="D15" s="158" t="s">
        <v>61</v>
      </c>
      <c r="E15" s="158"/>
      <c r="F15" s="158"/>
      <c r="G15" s="158"/>
      <c r="H15" s="159"/>
      <c r="I15" s="157" t="s">
        <v>62</v>
      </c>
      <c r="J15" s="158" t="s">
        <v>16</v>
      </c>
      <c r="K15" s="158"/>
      <c r="L15" s="158"/>
      <c r="M15" s="159"/>
      <c r="N15" s="174" t="s">
        <v>63</v>
      </c>
      <c r="O15" s="175" t="s">
        <v>17</v>
      </c>
      <c r="P15" s="175"/>
      <c r="Q15" s="175"/>
      <c r="R15" s="176"/>
      <c r="S15" s="170"/>
      <c r="T15" s="131"/>
      <c r="U15" s="131"/>
      <c r="V15" s="131"/>
      <c r="W15" s="131"/>
      <c r="X15" s="131"/>
      <c r="Y15" s="127"/>
    </row>
    <row r="16" spans="1:25" ht="14.25" customHeight="1">
      <c r="A16" s="167"/>
      <c r="B16" s="132" t="s">
        <v>5</v>
      </c>
      <c r="C16" s="133"/>
      <c r="D16" s="48">
        <v>1</v>
      </c>
      <c r="E16" s="46">
        <f>D16+7</f>
        <v>8</v>
      </c>
      <c r="F16" s="46">
        <f>E16+7</f>
        <v>15</v>
      </c>
      <c r="G16" s="46">
        <f>F16+7</f>
        <v>22</v>
      </c>
      <c r="H16" s="47">
        <f>G16+7</f>
        <v>29</v>
      </c>
      <c r="I16" s="45"/>
      <c r="J16" s="116">
        <v>6</v>
      </c>
      <c r="K16" s="46">
        <f aca="true" t="shared" si="7" ref="K16:M17">J16+7</f>
        <v>13</v>
      </c>
      <c r="L16" s="46">
        <f t="shared" si="7"/>
        <v>20</v>
      </c>
      <c r="M16" s="47">
        <f t="shared" si="7"/>
        <v>27</v>
      </c>
      <c r="N16" s="108"/>
      <c r="O16" s="48">
        <v>3</v>
      </c>
      <c r="P16" s="48">
        <f>O16+7</f>
        <v>10</v>
      </c>
      <c r="Q16" s="48">
        <f>P16+7</f>
        <v>17</v>
      </c>
      <c r="R16" s="109">
        <f>Q16+7</f>
        <v>24</v>
      </c>
      <c r="S16" s="170"/>
      <c r="T16" s="131"/>
      <c r="U16" s="131"/>
      <c r="V16" s="131"/>
      <c r="W16" s="131"/>
      <c r="X16" s="131"/>
      <c r="Y16" s="127"/>
    </row>
    <row r="17" spans="1:25" ht="14.25" customHeight="1">
      <c r="A17" s="167"/>
      <c r="B17" s="177" t="s">
        <v>6</v>
      </c>
      <c r="C17" s="178"/>
      <c r="D17" s="14">
        <v>2</v>
      </c>
      <c r="E17" s="8">
        <f aca="true" t="shared" si="8" ref="E17:G20">D17+7</f>
        <v>9</v>
      </c>
      <c r="F17" s="8">
        <f t="shared" si="8"/>
        <v>16</v>
      </c>
      <c r="G17" s="8">
        <f t="shared" si="8"/>
        <v>23</v>
      </c>
      <c r="H17" s="9" t="s">
        <v>48</v>
      </c>
      <c r="I17" s="11"/>
      <c r="J17" s="8">
        <v>7</v>
      </c>
      <c r="K17" s="115">
        <f t="shared" si="7"/>
        <v>14</v>
      </c>
      <c r="L17" s="8">
        <f t="shared" si="7"/>
        <v>21</v>
      </c>
      <c r="M17" s="9">
        <f t="shared" si="7"/>
        <v>28</v>
      </c>
      <c r="N17" s="32"/>
      <c r="O17" s="14">
        <v>4</v>
      </c>
      <c r="P17" s="120" t="s">
        <v>50</v>
      </c>
      <c r="Q17" s="14">
        <v>18</v>
      </c>
      <c r="R17" s="20">
        <f aca="true" t="shared" si="9" ref="R17:R22">Q17+7</f>
        <v>25</v>
      </c>
      <c r="S17" s="170"/>
      <c r="T17" s="131"/>
      <c r="U17" s="131"/>
      <c r="V17" s="131"/>
      <c r="W17" s="131"/>
      <c r="X17" s="131"/>
      <c r="Y17" s="127"/>
    </row>
    <row r="18" spans="1:24" ht="14.25" customHeight="1" thickBot="1">
      <c r="A18" s="167"/>
      <c r="B18" s="177" t="s">
        <v>7</v>
      </c>
      <c r="C18" s="178"/>
      <c r="D18" s="120">
        <v>3</v>
      </c>
      <c r="E18" s="8">
        <f t="shared" si="8"/>
        <v>10</v>
      </c>
      <c r="F18" s="115">
        <f t="shared" si="8"/>
        <v>17</v>
      </c>
      <c r="G18" s="8">
        <f t="shared" si="8"/>
        <v>24</v>
      </c>
      <c r="H18" s="9"/>
      <c r="I18" s="21">
        <v>1</v>
      </c>
      <c r="J18" s="8" t="s">
        <v>49</v>
      </c>
      <c r="K18" s="8">
        <v>15</v>
      </c>
      <c r="L18" s="8">
        <f aca="true" t="shared" si="10" ref="L18:M20">K18+7</f>
        <v>22</v>
      </c>
      <c r="M18" s="9">
        <f t="shared" si="10"/>
        <v>29</v>
      </c>
      <c r="N18" s="32"/>
      <c r="O18" s="14">
        <v>5</v>
      </c>
      <c r="P18" s="112">
        <f aca="true" t="shared" si="11" ref="P18:Q22">O18+7</f>
        <v>12</v>
      </c>
      <c r="Q18" s="120">
        <f t="shared" si="11"/>
        <v>19</v>
      </c>
      <c r="R18" s="20">
        <f t="shared" si="9"/>
        <v>26</v>
      </c>
      <c r="S18" s="170"/>
      <c r="T18" s="129" t="s">
        <v>47</v>
      </c>
      <c r="U18" s="129"/>
      <c r="V18" s="129"/>
      <c r="W18" s="129"/>
      <c r="X18" s="129"/>
    </row>
    <row r="19" spans="1:24" ht="14.25" customHeight="1">
      <c r="A19" s="167"/>
      <c r="B19" s="177" t="s">
        <v>10</v>
      </c>
      <c r="C19" s="178"/>
      <c r="D19" s="14">
        <v>4</v>
      </c>
      <c r="E19" s="8">
        <f t="shared" si="8"/>
        <v>11</v>
      </c>
      <c r="F19" s="8">
        <f t="shared" si="8"/>
        <v>18</v>
      </c>
      <c r="G19" s="8">
        <f t="shared" si="8"/>
        <v>25</v>
      </c>
      <c r="H19" s="9"/>
      <c r="I19" s="16">
        <v>2</v>
      </c>
      <c r="J19" s="12">
        <f aca="true" t="shared" si="12" ref="J19:K22">I19+7</f>
        <v>9</v>
      </c>
      <c r="K19" s="8">
        <f t="shared" si="12"/>
        <v>16</v>
      </c>
      <c r="L19" s="8">
        <f t="shared" si="10"/>
        <v>23</v>
      </c>
      <c r="M19" s="9">
        <f t="shared" si="10"/>
        <v>30</v>
      </c>
      <c r="N19" s="32"/>
      <c r="O19" s="114">
        <v>6</v>
      </c>
      <c r="P19" s="14">
        <f t="shared" si="11"/>
        <v>13</v>
      </c>
      <c r="Q19" s="14">
        <f t="shared" si="11"/>
        <v>20</v>
      </c>
      <c r="R19" s="20">
        <f t="shared" si="9"/>
        <v>27</v>
      </c>
      <c r="S19" s="170"/>
      <c r="T19" s="152" t="s">
        <v>18</v>
      </c>
      <c r="U19" s="147" t="s">
        <v>19</v>
      </c>
      <c r="V19" s="148"/>
      <c r="W19" s="149"/>
      <c r="X19" s="144" t="s">
        <v>20</v>
      </c>
    </row>
    <row r="20" spans="1:24" ht="14.25" customHeight="1">
      <c r="A20" s="167"/>
      <c r="B20" s="177" t="s">
        <v>11</v>
      </c>
      <c r="C20" s="178"/>
      <c r="D20" s="14">
        <v>5</v>
      </c>
      <c r="E20" s="8">
        <f t="shared" si="8"/>
        <v>12</v>
      </c>
      <c r="F20" s="8">
        <f t="shared" si="8"/>
        <v>19</v>
      </c>
      <c r="G20" s="8">
        <f t="shared" si="8"/>
        <v>26</v>
      </c>
      <c r="H20" s="9"/>
      <c r="I20" s="16">
        <v>3</v>
      </c>
      <c r="J20" s="15">
        <f t="shared" si="12"/>
        <v>10</v>
      </c>
      <c r="K20" s="8">
        <f t="shared" si="12"/>
        <v>17</v>
      </c>
      <c r="L20" s="8">
        <f t="shared" si="10"/>
        <v>24</v>
      </c>
      <c r="M20" s="9">
        <f t="shared" si="10"/>
        <v>31</v>
      </c>
      <c r="N20" s="32"/>
      <c r="O20" s="14">
        <v>7</v>
      </c>
      <c r="P20" s="14">
        <f t="shared" si="11"/>
        <v>14</v>
      </c>
      <c r="Q20" s="14">
        <f t="shared" si="11"/>
        <v>21</v>
      </c>
      <c r="R20" s="20">
        <f t="shared" si="9"/>
        <v>28</v>
      </c>
      <c r="S20" s="170"/>
      <c r="T20" s="153"/>
      <c r="U20" s="150" t="s">
        <v>21</v>
      </c>
      <c r="V20" s="150" t="s">
        <v>22</v>
      </c>
      <c r="W20" s="150" t="s">
        <v>23</v>
      </c>
      <c r="X20" s="145"/>
    </row>
    <row r="21" spans="1:24" ht="14.25" customHeight="1" thickBot="1">
      <c r="A21" s="167"/>
      <c r="B21" s="134" t="s">
        <v>12</v>
      </c>
      <c r="C21" s="135"/>
      <c r="D21" s="24">
        <v>6</v>
      </c>
      <c r="E21" s="15">
        <f aca="true" t="shared" si="13" ref="E21:G22">D21+7</f>
        <v>13</v>
      </c>
      <c r="F21" s="15">
        <f t="shared" si="13"/>
        <v>20</v>
      </c>
      <c r="G21" s="15">
        <f t="shared" si="13"/>
        <v>27</v>
      </c>
      <c r="H21" s="23"/>
      <c r="I21" s="16">
        <v>4</v>
      </c>
      <c r="J21" s="15">
        <f t="shared" si="12"/>
        <v>11</v>
      </c>
      <c r="K21" s="15">
        <f t="shared" si="12"/>
        <v>18</v>
      </c>
      <c r="L21" s="15">
        <f>K21+7</f>
        <v>25</v>
      </c>
      <c r="M21" s="23"/>
      <c r="N21" s="110">
        <v>1</v>
      </c>
      <c r="O21" s="24">
        <f>N21+7</f>
        <v>8</v>
      </c>
      <c r="P21" s="24">
        <f t="shared" si="11"/>
        <v>15</v>
      </c>
      <c r="Q21" s="24">
        <f t="shared" si="11"/>
        <v>22</v>
      </c>
      <c r="R21" s="22">
        <f t="shared" si="9"/>
        <v>29</v>
      </c>
      <c r="S21" s="170"/>
      <c r="T21" s="154"/>
      <c r="U21" s="151"/>
      <c r="V21" s="151"/>
      <c r="W21" s="151"/>
      <c r="X21" s="146"/>
    </row>
    <row r="22" spans="1:24" ht="14.25" customHeight="1" thickBot="1">
      <c r="A22" s="167"/>
      <c r="B22" s="136" t="s">
        <v>13</v>
      </c>
      <c r="C22" s="137"/>
      <c r="D22" s="28">
        <v>7</v>
      </c>
      <c r="E22" s="18">
        <f t="shared" si="13"/>
        <v>14</v>
      </c>
      <c r="F22" s="18">
        <f t="shared" si="13"/>
        <v>21</v>
      </c>
      <c r="G22" s="18">
        <f t="shared" si="13"/>
        <v>28</v>
      </c>
      <c r="H22" s="27"/>
      <c r="I22" s="25">
        <v>5</v>
      </c>
      <c r="J22" s="18">
        <f t="shared" si="12"/>
        <v>12</v>
      </c>
      <c r="K22" s="18">
        <f t="shared" si="12"/>
        <v>19</v>
      </c>
      <c r="L22" s="18">
        <f>K22+7</f>
        <v>26</v>
      </c>
      <c r="M22" s="27"/>
      <c r="N22" s="111">
        <v>2</v>
      </c>
      <c r="O22" s="28">
        <f>N22+7</f>
        <v>9</v>
      </c>
      <c r="P22" s="28">
        <f t="shared" si="11"/>
        <v>16</v>
      </c>
      <c r="Q22" s="28">
        <f t="shared" si="11"/>
        <v>23</v>
      </c>
      <c r="R22" s="26">
        <f t="shared" si="9"/>
        <v>30</v>
      </c>
      <c r="S22" s="170"/>
      <c r="T22" s="29" t="s">
        <v>2</v>
      </c>
      <c r="U22" s="30">
        <v>31</v>
      </c>
      <c r="V22" s="30">
        <v>17</v>
      </c>
      <c r="W22" s="30">
        <f>U22-V22</f>
        <v>14</v>
      </c>
      <c r="X22" s="31">
        <f>V22*8</f>
        <v>136</v>
      </c>
    </row>
    <row r="23" spans="1:24" ht="14.25" customHeight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70"/>
      <c r="T23" s="32" t="s">
        <v>3</v>
      </c>
      <c r="U23" s="33">
        <v>28</v>
      </c>
      <c r="V23" s="33">
        <v>20</v>
      </c>
      <c r="W23" s="33">
        <f>U23-V23</f>
        <v>8</v>
      </c>
      <c r="X23" s="34">
        <f>V23*8-1</f>
        <v>159</v>
      </c>
    </row>
    <row r="24" spans="1:24" ht="14.25" customHeight="1" thickBot="1">
      <c r="A24" s="167"/>
      <c r="B24" s="128" t="s">
        <v>54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70"/>
      <c r="T24" s="35" t="s">
        <v>4</v>
      </c>
      <c r="U24" s="36">
        <v>31</v>
      </c>
      <c r="V24" s="36">
        <v>20</v>
      </c>
      <c r="W24" s="36">
        <f>U24-V24</f>
        <v>11</v>
      </c>
      <c r="X24" s="34">
        <f>V24*8-1</f>
        <v>159</v>
      </c>
    </row>
    <row r="25" spans="1:24" ht="14.25" customHeight="1" thickBot="1">
      <c r="A25" s="167"/>
      <c r="B25" s="4" t="s">
        <v>1</v>
      </c>
      <c r="C25" s="157" t="s">
        <v>64</v>
      </c>
      <c r="D25" s="158"/>
      <c r="E25" s="158"/>
      <c r="F25" s="158"/>
      <c r="G25" s="158"/>
      <c r="H25" s="179" t="s">
        <v>65</v>
      </c>
      <c r="I25" s="180"/>
      <c r="J25" s="180"/>
      <c r="K25" s="180"/>
      <c r="L25" s="181"/>
      <c r="M25" s="158" t="s">
        <v>66</v>
      </c>
      <c r="N25" s="158"/>
      <c r="O25" s="158"/>
      <c r="P25" s="158"/>
      <c r="Q25" s="158"/>
      <c r="R25" s="159"/>
      <c r="S25" s="170"/>
      <c r="T25" s="38" t="s">
        <v>0</v>
      </c>
      <c r="U25" s="39">
        <f>SUM(U22:U24)</f>
        <v>90</v>
      </c>
      <c r="V25" s="39">
        <f>SUM(V22:V24)</f>
        <v>57</v>
      </c>
      <c r="W25" s="39">
        <f>SUM(W22:W24)</f>
        <v>33</v>
      </c>
      <c r="X25" s="40">
        <f>SUM(X22:X24)</f>
        <v>454</v>
      </c>
    </row>
    <row r="26" spans="1:24" ht="14.25" customHeight="1">
      <c r="A26" s="167"/>
      <c r="B26" s="44" t="s">
        <v>5</v>
      </c>
      <c r="C26" s="5">
        <v>1</v>
      </c>
      <c r="D26" s="117">
        <f>C26+7</f>
        <v>8</v>
      </c>
      <c r="E26" s="6">
        <f>D26+7</f>
        <v>15</v>
      </c>
      <c r="F26" s="6">
        <f>E26+7</f>
        <v>22</v>
      </c>
      <c r="G26" s="7">
        <f>F26+7</f>
        <v>29</v>
      </c>
      <c r="H26" s="5"/>
      <c r="I26" s="6">
        <v>5</v>
      </c>
      <c r="J26" s="6">
        <f aca="true" t="shared" si="14" ref="J26:L31">I26+7</f>
        <v>12</v>
      </c>
      <c r="K26" s="6">
        <f t="shared" si="14"/>
        <v>19</v>
      </c>
      <c r="L26" s="19">
        <f t="shared" si="14"/>
        <v>26</v>
      </c>
      <c r="M26" s="10"/>
      <c r="N26" s="6">
        <v>2</v>
      </c>
      <c r="O26" s="6">
        <f>N26+7</f>
        <v>9</v>
      </c>
      <c r="P26" s="117">
        <f>O26+7</f>
        <v>16</v>
      </c>
      <c r="Q26" s="6">
        <f>P26+7</f>
        <v>23</v>
      </c>
      <c r="R26" s="19">
        <f>Q26+7</f>
        <v>30</v>
      </c>
      <c r="S26" s="170"/>
      <c r="T26" s="29" t="s">
        <v>15</v>
      </c>
      <c r="U26" s="30">
        <v>30</v>
      </c>
      <c r="V26" s="30">
        <v>22</v>
      </c>
      <c r="W26" s="30">
        <f>U26-V26</f>
        <v>8</v>
      </c>
      <c r="X26" s="31">
        <f>V26*8-1</f>
        <v>175</v>
      </c>
    </row>
    <row r="27" spans="1:24" ht="14.25" customHeight="1">
      <c r="A27" s="167"/>
      <c r="B27" s="49" t="s">
        <v>6</v>
      </c>
      <c r="C27" s="11">
        <v>2</v>
      </c>
      <c r="D27" s="8">
        <f aca="true" t="shared" si="15" ref="D27:G28">C27+7</f>
        <v>9</v>
      </c>
      <c r="E27" s="8">
        <f t="shared" si="15"/>
        <v>16</v>
      </c>
      <c r="F27" s="8">
        <f t="shared" si="15"/>
        <v>23</v>
      </c>
      <c r="G27" s="13">
        <f t="shared" si="15"/>
        <v>30</v>
      </c>
      <c r="H27" s="11"/>
      <c r="I27" s="8">
        <v>6</v>
      </c>
      <c r="J27" s="8">
        <f t="shared" si="14"/>
        <v>13</v>
      </c>
      <c r="K27" s="8">
        <f t="shared" si="14"/>
        <v>20</v>
      </c>
      <c r="L27" s="9">
        <f t="shared" si="14"/>
        <v>27</v>
      </c>
      <c r="M27" s="14"/>
      <c r="N27" s="8">
        <v>3</v>
      </c>
      <c r="O27" s="8">
        <f aca="true" t="shared" si="16" ref="O27:Q32">N27+7</f>
        <v>10</v>
      </c>
      <c r="P27" s="8">
        <f t="shared" si="16"/>
        <v>17</v>
      </c>
      <c r="Q27" s="8">
        <f t="shared" si="16"/>
        <v>24</v>
      </c>
      <c r="R27" s="9"/>
      <c r="S27" s="170"/>
      <c r="T27" s="32" t="s">
        <v>16</v>
      </c>
      <c r="U27" s="33">
        <v>31</v>
      </c>
      <c r="V27" s="33">
        <v>18</v>
      </c>
      <c r="W27" s="33">
        <f>U27-V27</f>
        <v>13</v>
      </c>
      <c r="X27" s="34">
        <f>V27*8-1</f>
        <v>143</v>
      </c>
    </row>
    <row r="28" spans="1:24" ht="14.25" customHeight="1" thickBot="1">
      <c r="A28" s="167"/>
      <c r="B28" s="49" t="s">
        <v>7</v>
      </c>
      <c r="C28" s="11">
        <v>3</v>
      </c>
      <c r="D28" s="8">
        <f aca="true" t="shared" si="17" ref="D28:F32">C28+7</f>
        <v>10</v>
      </c>
      <c r="E28" s="8">
        <f t="shared" si="17"/>
        <v>17</v>
      </c>
      <c r="F28" s="8">
        <f t="shared" si="17"/>
        <v>24</v>
      </c>
      <c r="G28" s="13">
        <f t="shared" si="15"/>
        <v>31</v>
      </c>
      <c r="H28" s="11"/>
      <c r="I28" s="8">
        <v>7</v>
      </c>
      <c r="J28" s="115">
        <f t="shared" si="14"/>
        <v>14</v>
      </c>
      <c r="K28" s="115">
        <f t="shared" si="14"/>
        <v>21</v>
      </c>
      <c r="L28" s="9">
        <f t="shared" si="14"/>
        <v>28</v>
      </c>
      <c r="M28" s="14"/>
      <c r="N28" s="115">
        <v>4</v>
      </c>
      <c r="O28" s="8">
        <f t="shared" si="16"/>
        <v>11</v>
      </c>
      <c r="P28" s="8">
        <f t="shared" si="16"/>
        <v>18</v>
      </c>
      <c r="Q28" s="8">
        <f t="shared" si="16"/>
        <v>25</v>
      </c>
      <c r="R28" s="9"/>
      <c r="S28" s="170"/>
      <c r="T28" s="35" t="s">
        <v>17</v>
      </c>
      <c r="U28" s="36">
        <v>30</v>
      </c>
      <c r="V28" s="36">
        <v>19</v>
      </c>
      <c r="W28" s="36">
        <f>U28-V28</f>
        <v>11</v>
      </c>
      <c r="X28" s="34">
        <f>V28*8-1</f>
        <v>151</v>
      </c>
    </row>
    <row r="29" spans="1:24" ht="14.25" customHeight="1" thickBot="1">
      <c r="A29" s="167"/>
      <c r="B29" s="49" t="s">
        <v>10</v>
      </c>
      <c r="C29" s="11">
        <v>4</v>
      </c>
      <c r="D29" s="8">
        <f t="shared" si="17"/>
        <v>11</v>
      </c>
      <c r="E29" s="8">
        <f t="shared" si="17"/>
        <v>18</v>
      </c>
      <c r="F29" s="8">
        <f t="shared" si="17"/>
        <v>25</v>
      </c>
      <c r="G29" s="13"/>
      <c r="H29" s="121">
        <v>1</v>
      </c>
      <c r="I29" s="8">
        <f>H29+7</f>
        <v>8</v>
      </c>
      <c r="J29" s="8">
        <f t="shared" si="14"/>
        <v>15</v>
      </c>
      <c r="K29" s="8">
        <f t="shared" si="14"/>
        <v>22</v>
      </c>
      <c r="L29" s="9">
        <f t="shared" si="14"/>
        <v>29</v>
      </c>
      <c r="M29" s="14"/>
      <c r="N29" s="8">
        <v>5</v>
      </c>
      <c r="O29" s="8">
        <f t="shared" si="16"/>
        <v>12</v>
      </c>
      <c r="P29" s="8">
        <f t="shared" si="16"/>
        <v>19</v>
      </c>
      <c r="Q29" s="8">
        <f t="shared" si="16"/>
        <v>26</v>
      </c>
      <c r="R29" s="9"/>
      <c r="S29" s="170"/>
      <c r="T29" s="38" t="s">
        <v>14</v>
      </c>
      <c r="U29" s="39">
        <f>SUM(U26:U28)</f>
        <v>91</v>
      </c>
      <c r="V29" s="39">
        <f>SUM(V26:V28)</f>
        <v>59</v>
      </c>
      <c r="W29" s="39">
        <f>SUM(W26:W28)</f>
        <v>32</v>
      </c>
      <c r="X29" s="40">
        <f>SUM(X26:X28)</f>
        <v>469</v>
      </c>
    </row>
    <row r="30" spans="1:24" ht="14.25" customHeight="1" thickBot="1">
      <c r="A30" s="167"/>
      <c r="B30" s="49" t="s">
        <v>11</v>
      </c>
      <c r="C30" s="11">
        <v>5</v>
      </c>
      <c r="D30" s="8">
        <f t="shared" si="17"/>
        <v>12</v>
      </c>
      <c r="E30" s="8">
        <f t="shared" si="17"/>
        <v>19</v>
      </c>
      <c r="F30" s="8">
        <f t="shared" si="17"/>
        <v>26</v>
      </c>
      <c r="G30" s="13"/>
      <c r="H30" s="11">
        <v>2</v>
      </c>
      <c r="I30" s="8">
        <f>H30+7</f>
        <v>9</v>
      </c>
      <c r="J30" s="8">
        <f t="shared" si="14"/>
        <v>16</v>
      </c>
      <c r="K30" s="8">
        <f t="shared" si="14"/>
        <v>23</v>
      </c>
      <c r="L30" s="9">
        <f t="shared" si="14"/>
        <v>30</v>
      </c>
      <c r="M30" s="14"/>
      <c r="N30" s="8">
        <v>6</v>
      </c>
      <c r="O30" s="8">
        <f t="shared" si="16"/>
        <v>13</v>
      </c>
      <c r="P30" s="8">
        <f t="shared" si="16"/>
        <v>20</v>
      </c>
      <c r="Q30" s="8">
        <f t="shared" si="16"/>
        <v>27</v>
      </c>
      <c r="R30" s="9"/>
      <c r="S30" s="170"/>
      <c r="T30" s="41" t="s">
        <v>28</v>
      </c>
      <c r="U30" s="42">
        <f>U25+U29</f>
        <v>181</v>
      </c>
      <c r="V30" s="42">
        <f>V25+V29</f>
        <v>116</v>
      </c>
      <c r="W30" s="42">
        <f>W25+W29</f>
        <v>65</v>
      </c>
      <c r="X30" s="43">
        <f>X25+X29</f>
        <v>923</v>
      </c>
    </row>
    <row r="31" spans="1:24" ht="14.25" customHeight="1">
      <c r="A31" s="167"/>
      <c r="B31" s="53" t="s">
        <v>12</v>
      </c>
      <c r="C31" s="16">
        <v>6</v>
      </c>
      <c r="D31" s="15">
        <f t="shared" si="17"/>
        <v>13</v>
      </c>
      <c r="E31" s="15">
        <f t="shared" si="17"/>
        <v>20</v>
      </c>
      <c r="F31" s="15">
        <f t="shared" si="17"/>
        <v>27</v>
      </c>
      <c r="G31" s="54"/>
      <c r="H31" s="16">
        <v>3</v>
      </c>
      <c r="I31" s="15">
        <f>H31+7</f>
        <v>10</v>
      </c>
      <c r="J31" s="15">
        <f t="shared" si="14"/>
        <v>17</v>
      </c>
      <c r="K31" s="15">
        <f t="shared" si="14"/>
        <v>24</v>
      </c>
      <c r="L31" s="23">
        <f t="shared" si="14"/>
        <v>31</v>
      </c>
      <c r="M31" s="24"/>
      <c r="N31" s="15">
        <v>7</v>
      </c>
      <c r="O31" s="15">
        <f t="shared" si="16"/>
        <v>14</v>
      </c>
      <c r="P31" s="15">
        <f t="shared" si="16"/>
        <v>21</v>
      </c>
      <c r="Q31" s="15">
        <f t="shared" si="16"/>
        <v>28</v>
      </c>
      <c r="R31" s="23"/>
      <c r="S31" s="170"/>
      <c r="T31" s="29" t="s">
        <v>25</v>
      </c>
      <c r="U31" s="30">
        <v>31</v>
      </c>
      <c r="V31" s="30">
        <v>23</v>
      </c>
      <c r="W31" s="30">
        <f>U31-V31</f>
        <v>8</v>
      </c>
      <c r="X31" s="31">
        <f>V31*8</f>
        <v>184</v>
      </c>
    </row>
    <row r="32" spans="1:24" ht="14.25" customHeight="1" thickBot="1">
      <c r="A32" s="167"/>
      <c r="B32" s="55" t="s">
        <v>13</v>
      </c>
      <c r="C32" s="25">
        <v>7</v>
      </c>
      <c r="D32" s="18">
        <f t="shared" si="17"/>
        <v>14</v>
      </c>
      <c r="E32" s="18">
        <f t="shared" si="17"/>
        <v>21</v>
      </c>
      <c r="F32" s="18">
        <f t="shared" si="17"/>
        <v>28</v>
      </c>
      <c r="G32" s="56"/>
      <c r="H32" s="25">
        <v>4</v>
      </c>
      <c r="I32" s="18">
        <f>H32+7</f>
        <v>11</v>
      </c>
      <c r="J32" s="18">
        <f>I32+7</f>
        <v>18</v>
      </c>
      <c r="K32" s="18">
        <f>J32+7</f>
        <v>25</v>
      </c>
      <c r="L32" s="27"/>
      <c r="M32" s="28">
        <v>1</v>
      </c>
      <c r="N32" s="18">
        <f>M32+7</f>
        <v>8</v>
      </c>
      <c r="O32" s="18">
        <f t="shared" si="16"/>
        <v>15</v>
      </c>
      <c r="P32" s="18">
        <f t="shared" si="16"/>
        <v>22</v>
      </c>
      <c r="Q32" s="18">
        <f t="shared" si="16"/>
        <v>29</v>
      </c>
      <c r="R32" s="27"/>
      <c r="S32" s="170"/>
      <c r="T32" s="32" t="s">
        <v>26</v>
      </c>
      <c r="U32" s="33">
        <v>31</v>
      </c>
      <c r="V32" s="33">
        <v>22</v>
      </c>
      <c r="W32" s="33">
        <f>U32-V32</f>
        <v>9</v>
      </c>
      <c r="X32" s="31">
        <f>V32*8</f>
        <v>176</v>
      </c>
    </row>
    <row r="33" spans="1:24" ht="14.25" customHeight="1" thickBot="1">
      <c r="A33" s="167"/>
      <c r="B33" s="169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70"/>
      <c r="T33" s="35" t="s">
        <v>27</v>
      </c>
      <c r="U33" s="36">
        <v>30</v>
      </c>
      <c r="V33" s="36">
        <v>21</v>
      </c>
      <c r="W33" s="36">
        <f>U33-V33</f>
        <v>9</v>
      </c>
      <c r="X33" s="37">
        <f>V33*8</f>
        <v>168</v>
      </c>
    </row>
    <row r="34" spans="1:24" ht="14.25" customHeight="1" thickBot="1">
      <c r="A34" s="167"/>
      <c r="B34" s="128" t="s">
        <v>55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70"/>
      <c r="T34" s="38" t="s">
        <v>24</v>
      </c>
      <c r="U34" s="39">
        <f>SUM(U31:U33)</f>
        <v>92</v>
      </c>
      <c r="V34" s="39">
        <f>SUM(V31:V33)</f>
        <v>66</v>
      </c>
      <c r="W34" s="39">
        <f>SUM(W31:W33)</f>
        <v>26</v>
      </c>
      <c r="X34" s="40">
        <f>SUM(X31:X33)</f>
        <v>528</v>
      </c>
    </row>
    <row r="35" spans="1:24" ht="14.25" customHeight="1" thickBot="1">
      <c r="A35" s="167"/>
      <c r="B35" s="4" t="s">
        <v>1</v>
      </c>
      <c r="C35" s="157" t="s">
        <v>67</v>
      </c>
      <c r="D35" s="158"/>
      <c r="E35" s="158"/>
      <c r="F35" s="158"/>
      <c r="G35" s="159"/>
      <c r="H35" s="157" t="s">
        <v>68</v>
      </c>
      <c r="I35" s="158"/>
      <c r="J35" s="158"/>
      <c r="K35" s="158"/>
      <c r="L35" s="159"/>
      <c r="M35" s="158" t="s">
        <v>69</v>
      </c>
      <c r="N35" s="158"/>
      <c r="O35" s="158"/>
      <c r="P35" s="158"/>
      <c r="Q35" s="158"/>
      <c r="R35" s="159"/>
      <c r="S35" s="170"/>
      <c r="T35" s="29" t="s">
        <v>30</v>
      </c>
      <c r="U35" s="30">
        <v>31</v>
      </c>
      <c r="V35" s="30">
        <v>23</v>
      </c>
      <c r="W35" s="30">
        <f>U35-V35</f>
        <v>8</v>
      </c>
      <c r="X35" s="31">
        <f>V35*8</f>
        <v>184</v>
      </c>
    </row>
    <row r="36" spans="1:24" ht="14.25" customHeight="1">
      <c r="A36" s="167"/>
      <c r="B36" s="44" t="s">
        <v>5</v>
      </c>
      <c r="C36" s="45"/>
      <c r="D36" s="46">
        <v>7</v>
      </c>
      <c r="E36" s="46">
        <f aca="true" t="shared" si="18" ref="E36:G39">D36+7</f>
        <v>14</v>
      </c>
      <c r="F36" s="46">
        <f t="shared" si="18"/>
        <v>21</v>
      </c>
      <c r="G36" s="47">
        <f t="shared" si="18"/>
        <v>28</v>
      </c>
      <c r="H36" s="45"/>
      <c r="I36" s="113">
        <v>4</v>
      </c>
      <c r="J36" s="46">
        <f aca="true" t="shared" si="19" ref="J36:L39">I36+7</f>
        <v>11</v>
      </c>
      <c r="K36" s="46">
        <f t="shared" si="19"/>
        <v>18</v>
      </c>
      <c r="L36" s="47">
        <f t="shared" si="19"/>
        <v>25</v>
      </c>
      <c r="M36" s="45"/>
      <c r="N36" s="116">
        <v>2</v>
      </c>
      <c r="O36" s="46">
        <f>N36+7</f>
        <v>9</v>
      </c>
      <c r="P36" s="116">
        <f>O36+7</f>
        <v>16</v>
      </c>
      <c r="Q36" s="46">
        <f>P36+7</f>
        <v>23</v>
      </c>
      <c r="R36" s="47">
        <f>Q36+7</f>
        <v>30</v>
      </c>
      <c r="S36" s="170"/>
      <c r="T36" s="32" t="s">
        <v>31</v>
      </c>
      <c r="U36" s="33">
        <v>30</v>
      </c>
      <c r="V36" s="33">
        <v>20</v>
      </c>
      <c r="W36" s="33">
        <f>U36-V36</f>
        <v>10</v>
      </c>
      <c r="X36" s="31">
        <f>V36*8</f>
        <v>160</v>
      </c>
    </row>
    <row r="37" spans="1:24" ht="14.25" customHeight="1" thickBot="1">
      <c r="A37" s="167"/>
      <c r="B37" s="49" t="s">
        <v>6</v>
      </c>
      <c r="C37" s="121">
        <v>1</v>
      </c>
      <c r="D37" s="8">
        <f aca="true" t="shared" si="20" ref="D37:D42">C37+7</f>
        <v>8</v>
      </c>
      <c r="E37" s="8">
        <f t="shared" si="18"/>
        <v>15</v>
      </c>
      <c r="F37" s="8">
        <f t="shared" si="18"/>
        <v>22</v>
      </c>
      <c r="G37" s="122">
        <f t="shared" si="18"/>
        <v>29</v>
      </c>
      <c r="H37" s="11"/>
      <c r="I37" s="8">
        <v>5</v>
      </c>
      <c r="J37" s="8">
        <f aca="true" t="shared" si="21" ref="J37:K42">I37+7</f>
        <v>12</v>
      </c>
      <c r="K37" s="8">
        <f t="shared" si="21"/>
        <v>19</v>
      </c>
      <c r="L37" s="9">
        <f t="shared" si="19"/>
        <v>26</v>
      </c>
      <c r="M37" s="11"/>
      <c r="N37" s="115">
        <v>3</v>
      </c>
      <c r="O37" s="8">
        <f aca="true" t="shared" si="22" ref="O37:Q42">N37+7</f>
        <v>10</v>
      </c>
      <c r="P37" s="8">
        <f t="shared" si="22"/>
        <v>17</v>
      </c>
      <c r="Q37" s="115">
        <f t="shared" si="22"/>
        <v>24</v>
      </c>
      <c r="R37" s="9" t="s">
        <v>51</v>
      </c>
      <c r="S37" s="170"/>
      <c r="T37" s="35" t="s">
        <v>32</v>
      </c>
      <c r="U37" s="36">
        <v>31</v>
      </c>
      <c r="V37" s="36">
        <v>22</v>
      </c>
      <c r="W37" s="36">
        <f>U37-V37</f>
        <v>9</v>
      </c>
      <c r="X37" s="37">
        <f>V37*8-1</f>
        <v>175</v>
      </c>
    </row>
    <row r="38" spans="1:24" ht="14.25" customHeight="1" thickBot="1">
      <c r="A38" s="167"/>
      <c r="B38" s="49" t="s">
        <v>7</v>
      </c>
      <c r="C38" s="11">
        <v>2</v>
      </c>
      <c r="D38" s="115">
        <f t="shared" si="20"/>
        <v>9</v>
      </c>
      <c r="E38" s="8">
        <f t="shared" si="18"/>
        <v>16</v>
      </c>
      <c r="F38" s="8">
        <f t="shared" si="18"/>
        <v>23</v>
      </c>
      <c r="G38" s="9">
        <f t="shared" si="18"/>
        <v>30</v>
      </c>
      <c r="H38" s="11"/>
      <c r="I38" s="8">
        <v>6</v>
      </c>
      <c r="J38" s="8">
        <f t="shared" si="21"/>
        <v>13</v>
      </c>
      <c r="K38" s="8">
        <f t="shared" si="21"/>
        <v>20</v>
      </c>
      <c r="L38" s="9">
        <f t="shared" si="19"/>
        <v>27</v>
      </c>
      <c r="M38" s="11"/>
      <c r="N38" s="8">
        <v>4</v>
      </c>
      <c r="O38" s="115">
        <f t="shared" si="22"/>
        <v>11</v>
      </c>
      <c r="P38" s="8">
        <f t="shared" si="22"/>
        <v>18</v>
      </c>
      <c r="Q38" s="8">
        <f t="shared" si="22"/>
        <v>25</v>
      </c>
      <c r="R38" s="9"/>
      <c r="S38" s="170"/>
      <c r="T38" s="38" t="s">
        <v>29</v>
      </c>
      <c r="U38" s="39">
        <f>SUM(U35:U37)</f>
        <v>92</v>
      </c>
      <c r="V38" s="39">
        <f>SUM(V35:V37)</f>
        <v>65</v>
      </c>
      <c r="W38" s="39">
        <f>SUM(W35:W37)</f>
        <v>27</v>
      </c>
      <c r="X38" s="40">
        <f>SUM(X35:X37)</f>
        <v>519</v>
      </c>
    </row>
    <row r="39" spans="1:24" ht="14.25" customHeight="1" thickBot="1">
      <c r="A39" s="167"/>
      <c r="B39" s="49" t="s">
        <v>10</v>
      </c>
      <c r="C39" s="121">
        <v>3</v>
      </c>
      <c r="D39" s="115">
        <f t="shared" si="20"/>
        <v>10</v>
      </c>
      <c r="E39" s="8">
        <f t="shared" si="18"/>
        <v>17</v>
      </c>
      <c r="F39" s="8">
        <f t="shared" si="18"/>
        <v>24</v>
      </c>
      <c r="G39" s="9">
        <f t="shared" si="18"/>
        <v>31</v>
      </c>
      <c r="H39" s="11"/>
      <c r="I39" s="8">
        <v>7</v>
      </c>
      <c r="J39" s="8">
        <f t="shared" si="21"/>
        <v>14</v>
      </c>
      <c r="K39" s="8">
        <f t="shared" si="21"/>
        <v>21</v>
      </c>
      <c r="L39" s="9">
        <f t="shared" si="19"/>
        <v>28</v>
      </c>
      <c r="M39" s="11"/>
      <c r="N39" s="8">
        <v>5</v>
      </c>
      <c r="O39" s="8">
        <f t="shared" si="22"/>
        <v>12</v>
      </c>
      <c r="P39" s="8">
        <f t="shared" si="22"/>
        <v>19</v>
      </c>
      <c r="Q39" s="8">
        <f t="shared" si="22"/>
        <v>26</v>
      </c>
      <c r="R39" s="9"/>
      <c r="S39" s="170"/>
      <c r="T39" s="41" t="s">
        <v>33</v>
      </c>
      <c r="U39" s="42">
        <f>U34+U38</f>
        <v>184</v>
      </c>
      <c r="V39" s="42">
        <f>V34+V38</f>
        <v>131</v>
      </c>
      <c r="W39" s="42">
        <f>W34+W38</f>
        <v>53</v>
      </c>
      <c r="X39" s="43">
        <f>X34+X38</f>
        <v>1047</v>
      </c>
    </row>
    <row r="40" spans="1:24" ht="14.25" customHeight="1" thickBot="1">
      <c r="A40" s="167"/>
      <c r="B40" s="49" t="s">
        <v>11</v>
      </c>
      <c r="C40" s="11">
        <v>4</v>
      </c>
      <c r="D40" s="8">
        <f t="shared" si="20"/>
        <v>11</v>
      </c>
      <c r="E40" s="8">
        <f aca="true" t="shared" si="23" ref="E40:F42">D40+7</f>
        <v>18</v>
      </c>
      <c r="F40" s="8">
        <f t="shared" si="23"/>
        <v>25</v>
      </c>
      <c r="G40" s="9"/>
      <c r="H40" s="11">
        <v>1</v>
      </c>
      <c r="I40" s="8">
        <v>8</v>
      </c>
      <c r="J40" s="8">
        <f t="shared" si="21"/>
        <v>15</v>
      </c>
      <c r="K40" s="8">
        <f t="shared" si="21"/>
        <v>22</v>
      </c>
      <c r="L40" s="9">
        <f>K40+7</f>
        <v>29</v>
      </c>
      <c r="M40" s="11"/>
      <c r="N40" s="8">
        <v>6</v>
      </c>
      <c r="O40" s="8">
        <f t="shared" si="22"/>
        <v>13</v>
      </c>
      <c r="P40" s="8">
        <f t="shared" si="22"/>
        <v>20</v>
      </c>
      <c r="Q40" s="8">
        <f t="shared" si="22"/>
        <v>27</v>
      </c>
      <c r="R40" s="9"/>
      <c r="S40" s="170"/>
      <c r="T40" s="50" t="s">
        <v>34</v>
      </c>
      <c r="U40" s="51">
        <f>U39+U30</f>
        <v>365</v>
      </c>
      <c r="V40" s="51">
        <f>V39+V30</f>
        <v>247</v>
      </c>
      <c r="W40" s="51">
        <f>W39+W30</f>
        <v>118</v>
      </c>
      <c r="X40" s="52">
        <f>X39+X30</f>
        <v>1970</v>
      </c>
    </row>
    <row r="41" spans="1:24" ht="14.25" customHeight="1">
      <c r="A41" s="167"/>
      <c r="B41" s="53" t="s">
        <v>12</v>
      </c>
      <c r="C41" s="16">
        <v>5</v>
      </c>
      <c r="D41" s="15">
        <f t="shared" si="20"/>
        <v>12</v>
      </c>
      <c r="E41" s="15">
        <f t="shared" si="23"/>
        <v>19</v>
      </c>
      <c r="F41" s="15">
        <f t="shared" si="23"/>
        <v>26</v>
      </c>
      <c r="G41" s="23"/>
      <c r="H41" s="16">
        <v>2</v>
      </c>
      <c r="I41" s="15">
        <f>H41+7</f>
        <v>9</v>
      </c>
      <c r="J41" s="15">
        <f t="shared" si="21"/>
        <v>16</v>
      </c>
      <c r="K41" s="15">
        <f t="shared" si="21"/>
        <v>23</v>
      </c>
      <c r="L41" s="23">
        <f>K41+7</f>
        <v>30</v>
      </c>
      <c r="M41" s="16"/>
      <c r="N41" s="15">
        <v>7</v>
      </c>
      <c r="O41" s="15">
        <f t="shared" si="22"/>
        <v>14</v>
      </c>
      <c r="P41" s="15">
        <f t="shared" si="22"/>
        <v>21</v>
      </c>
      <c r="Q41" s="15">
        <f t="shared" si="22"/>
        <v>28</v>
      </c>
      <c r="R41" s="9"/>
      <c r="S41" s="170"/>
      <c r="T41" s="160" t="s">
        <v>35</v>
      </c>
      <c r="U41" s="161"/>
      <c r="V41" s="161"/>
      <c r="W41" s="162"/>
      <c r="X41" s="142">
        <f>ROUND(X40/12,2)</f>
        <v>164.17</v>
      </c>
    </row>
    <row r="42" spans="1:24" ht="14.25" customHeight="1" thickBot="1">
      <c r="A42" s="167"/>
      <c r="B42" s="55" t="s">
        <v>13</v>
      </c>
      <c r="C42" s="25">
        <v>6</v>
      </c>
      <c r="D42" s="18">
        <f t="shared" si="20"/>
        <v>13</v>
      </c>
      <c r="E42" s="18">
        <f t="shared" si="23"/>
        <v>20</v>
      </c>
      <c r="F42" s="18">
        <f t="shared" si="23"/>
        <v>27</v>
      </c>
      <c r="G42" s="27"/>
      <c r="H42" s="25">
        <v>3</v>
      </c>
      <c r="I42" s="18">
        <f>H42+7</f>
        <v>10</v>
      </c>
      <c r="J42" s="18">
        <f t="shared" si="21"/>
        <v>17</v>
      </c>
      <c r="K42" s="18">
        <f t="shared" si="21"/>
        <v>24</v>
      </c>
      <c r="L42" s="27"/>
      <c r="M42" s="25">
        <v>1</v>
      </c>
      <c r="N42" s="18">
        <f>M42+7</f>
        <v>8</v>
      </c>
      <c r="O42" s="18">
        <f t="shared" si="22"/>
        <v>15</v>
      </c>
      <c r="P42" s="18">
        <f t="shared" si="22"/>
        <v>22</v>
      </c>
      <c r="Q42" s="18">
        <f t="shared" si="22"/>
        <v>29</v>
      </c>
      <c r="R42" s="107"/>
      <c r="S42" s="170"/>
      <c r="T42" s="163"/>
      <c r="U42" s="164"/>
      <c r="V42" s="164"/>
      <c r="W42" s="165"/>
      <c r="X42" s="143"/>
    </row>
    <row r="43" spans="1:24" s="57" customFormat="1" ht="13.5" customHeight="1">
      <c r="A43" s="167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13.5" customHeight="1">
      <c r="A44" s="167"/>
      <c r="B44" s="156" t="s">
        <v>73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</row>
    <row r="45" spans="1:24" ht="13.5" customHeight="1">
      <c r="A45" s="167"/>
      <c r="B45" s="123"/>
      <c r="C45" s="125"/>
      <c r="D45" s="140" t="s">
        <v>70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1:24" ht="13.5" customHeight="1">
      <c r="A46" s="167"/>
      <c r="B46" s="123"/>
      <c r="C46" s="124"/>
      <c r="D46" s="140" t="s">
        <v>71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1:24" ht="13.5" customHeight="1">
      <c r="A47" s="167"/>
      <c r="B47" s="123"/>
      <c r="C47" s="126"/>
      <c r="D47" s="140" t="s">
        <v>72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 spans="1:24" ht="13.5" customHeight="1">
      <c r="A48" s="167"/>
      <c r="B48" s="58"/>
      <c r="C48" s="3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</row>
    <row r="49" spans="1:24" ht="13.5" customHeight="1">
      <c r="A49" s="167"/>
      <c r="B49" s="58"/>
      <c r="C49" s="3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</row>
    <row r="50" spans="1:24" ht="13.5" customHeight="1">
      <c r="A50" s="167"/>
      <c r="B50" s="58"/>
      <c r="C50" s="3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</row>
    <row r="51" spans="1:24" ht="13.5" customHeight="1">
      <c r="A51" s="167"/>
      <c r="B51" s="58"/>
      <c r="C51" s="3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</row>
    <row r="52" spans="1:24" ht="13.5" customHeight="1">
      <c r="A52" s="167"/>
      <c r="B52" s="58"/>
      <c r="C52" s="3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</row>
    <row r="53" spans="1:24" ht="17.25" customHeight="1">
      <c r="A53" s="167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7.25" customHeight="1">
      <c r="A54" s="167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3.5" customHeight="1">
      <c r="A55" s="167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63">
    <mergeCell ref="M25:R25"/>
    <mergeCell ref="H25:L25"/>
    <mergeCell ref="C25:G25"/>
    <mergeCell ref="B17:C17"/>
    <mergeCell ref="B18:C18"/>
    <mergeCell ref="B19:C19"/>
    <mergeCell ref="B20:C20"/>
    <mergeCell ref="B21:C21"/>
    <mergeCell ref="B22:C22"/>
    <mergeCell ref="D15:H15"/>
    <mergeCell ref="I15:M15"/>
    <mergeCell ref="N15:R15"/>
    <mergeCell ref="B16:C16"/>
    <mergeCell ref="B7:C7"/>
    <mergeCell ref="B8:C8"/>
    <mergeCell ref="B9:C9"/>
    <mergeCell ref="B10:C10"/>
    <mergeCell ref="N5:R5"/>
    <mergeCell ref="I5:M5"/>
    <mergeCell ref="D5:H5"/>
    <mergeCell ref="B5:C5"/>
    <mergeCell ref="B55:X55"/>
    <mergeCell ref="A1:A55"/>
    <mergeCell ref="B13:R13"/>
    <mergeCell ref="B23:R23"/>
    <mergeCell ref="B33:R33"/>
    <mergeCell ref="S1:S42"/>
    <mergeCell ref="B3:R3"/>
    <mergeCell ref="D52:X52"/>
    <mergeCell ref="B53:X53"/>
    <mergeCell ref="B54:X54"/>
    <mergeCell ref="B43:X43"/>
    <mergeCell ref="B44:X44"/>
    <mergeCell ref="D45:X45"/>
    <mergeCell ref="H35:L35"/>
    <mergeCell ref="M35:R35"/>
    <mergeCell ref="C35:G35"/>
    <mergeCell ref="T41:W42"/>
    <mergeCell ref="D50:X50"/>
    <mergeCell ref="D51:X51"/>
    <mergeCell ref="D47:X47"/>
    <mergeCell ref="D48:X48"/>
    <mergeCell ref="D49:X49"/>
    <mergeCell ref="D46:X46"/>
    <mergeCell ref="B34:R34"/>
    <mergeCell ref="X41:X42"/>
    <mergeCell ref="X19:X21"/>
    <mergeCell ref="U19:W19"/>
    <mergeCell ref="W20:W21"/>
    <mergeCell ref="B24:R24"/>
    <mergeCell ref="T19:T21"/>
    <mergeCell ref="U20:U21"/>
    <mergeCell ref="V20:V21"/>
    <mergeCell ref="B14:R14"/>
    <mergeCell ref="T18:X18"/>
    <mergeCell ref="B1:R1"/>
    <mergeCell ref="B2:R2"/>
    <mergeCell ref="B4:R4"/>
    <mergeCell ref="T5:X17"/>
    <mergeCell ref="B6:C6"/>
    <mergeCell ref="B11:C11"/>
    <mergeCell ref="B12:C12"/>
    <mergeCell ref="B15:C15"/>
  </mergeCells>
  <hyperlinks>
    <hyperlink ref="O19" r:id="rId1" display="http://variant52.ru/kalendar/proizvodstvennui-kalendar-2013.htm"/>
  </hyperlinks>
  <printOptions/>
  <pageMargins left="0.87" right="0.33" top="0.52" bottom="0.53" header="0.5" footer="0.5"/>
  <pageSetup horizontalDpi="600" verticalDpi="6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showGridLines="0" zoomScale="140" zoomScaleNormal="140" zoomScaleSheetLayoutView="100" workbookViewId="0" topLeftCell="A1">
      <selection activeCell="C12" sqref="C12"/>
    </sheetView>
  </sheetViews>
  <sheetFormatPr defaultColWidth="9.00390625" defaultRowHeight="12.75"/>
  <cols>
    <col min="1" max="1" width="3.375" style="2" customWidth="1"/>
    <col min="2" max="2" width="17.625" style="2" customWidth="1"/>
    <col min="3" max="19" width="4.625" style="2" customWidth="1"/>
    <col min="20" max="21" width="5.50390625" style="2" customWidth="1"/>
    <col min="22" max="26" width="3.375" style="2" customWidth="1"/>
    <col min="27" max="16384" width="9.125" style="2" customWidth="1"/>
  </cols>
  <sheetData>
    <row r="1" spans="1:7" s="57" customFormat="1" ht="13.5" customHeight="1" thickBot="1">
      <c r="A1" s="62"/>
      <c r="B1" s="62"/>
      <c r="C1" s="62"/>
      <c r="D1" s="62"/>
      <c r="E1" s="62"/>
      <c r="F1" s="62"/>
      <c r="G1" s="62"/>
    </row>
    <row r="2" spans="1:27" ht="62.25" customHeight="1" thickBot="1">
      <c r="A2" s="59"/>
      <c r="B2" s="79" t="s">
        <v>18</v>
      </c>
      <c r="C2" s="66" t="s">
        <v>2</v>
      </c>
      <c r="D2" s="65" t="s">
        <v>3</v>
      </c>
      <c r="E2" s="65" t="s">
        <v>4</v>
      </c>
      <c r="F2" s="70" t="s">
        <v>36</v>
      </c>
      <c r="G2" s="76" t="s">
        <v>15</v>
      </c>
      <c r="H2" s="65" t="s">
        <v>16</v>
      </c>
      <c r="I2" s="65" t="s">
        <v>17</v>
      </c>
      <c r="J2" s="68" t="s">
        <v>37</v>
      </c>
      <c r="K2" s="74" t="s">
        <v>28</v>
      </c>
      <c r="L2" s="76" t="s">
        <v>25</v>
      </c>
      <c r="M2" s="65" t="s">
        <v>26</v>
      </c>
      <c r="N2" s="65" t="s">
        <v>27</v>
      </c>
      <c r="O2" s="68" t="s">
        <v>38</v>
      </c>
      <c r="P2" s="76" t="s">
        <v>30</v>
      </c>
      <c r="Q2" s="65" t="s">
        <v>31</v>
      </c>
      <c r="R2" s="65" t="s">
        <v>32</v>
      </c>
      <c r="S2" s="84" t="s">
        <v>39</v>
      </c>
      <c r="T2" s="78" t="s">
        <v>33</v>
      </c>
      <c r="U2" s="72" t="s">
        <v>40</v>
      </c>
      <c r="V2" s="63"/>
      <c r="W2" s="63"/>
      <c r="X2" s="63"/>
      <c r="Y2" s="63"/>
      <c r="Z2" s="63"/>
      <c r="AA2" s="63"/>
    </row>
    <row r="3" spans="1:21" ht="13.5" customHeight="1">
      <c r="A3" s="59"/>
      <c r="B3" s="80" t="s">
        <v>41</v>
      </c>
      <c r="C3" s="67"/>
      <c r="D3" s="64"/>
      <c r="E3" s="64"/>
      <c r="F3" s="71"/>
      <c r="G3" s="77"/>
      <c r="H3" s="64"/>
      <c r="I3" s="64"/>
      <c r="J3" s="69"/>
      <c r="K3" s="75"/>
      <c r="L3" s="77"/>
      <c r="M3" s="64"/>
      <c r="N3" s="64"/>
      <c r="O3" s="69"/>
      <c r="P3" s="77"/>
      <c r="Q3" s="64"/>
      <c r="R3" s="64"/>
      <c r="S3" s="69"/>
      <c r="T3" s="75"/>
      <c r="U3" s="73"/>
    </row>
    <row r="4" spans="1:21" ht="20.25" customHeight="1">
      <c r="A4" s="59"/>
      <c r="B4" s="81" t="s">
        <v>42</v>
      </c>
      <c r="C4" s="85">
        <f>'PK-2013'!U22</f>
        <v>31</v>
      </c>
      <c r="D4" s="86">
        <f>'PK-2013'!U23</f>
        <v>28</v>
      </c>
      <c r="E4" s="86">
        <f>'PK-2013'!U24</f>
        <v>31</v>
      </c>
      <c r="F4" s="87">
        <f>SUM(C4:E4)</f>
        <v>90</v>
      </c>
      <c r="G4" s="99">
        <f>'PK-2013'!U26</f>
        <v>30</v>
      </c>
      <c r="H4" s="86">
        <f>'PK-2013'!U27</f>
        <v>31</v>
      </c>
      <c r="I4" s="86">
        <f>'PK-2013'!U28</f>
        <v>30</v>
      </c>
      <c r="J4" s="88">
        <f>SUM(G4:I4)</f>
        <v>91</v>
      </c>
      <c r="K4" s="89">
        <f>F4+J4</f>
        <v>181</v>
      </c>
      <c r="L4" s="99">
        <f>'PK-2013'!U31</f>
        <v>31</v>
      </c>
      <c r="M4" s="86">
        <f>'PK-2013'!U32</f>
        <v>31</v>
      </c>
      <c r="N4" s="86">
        <f>'PK-2013'!U33</f>
        <v>30</v>
      </c>
      <c r="O4" s="88">
        <f>SUM(L4:N4)</f>
        <v>92</v>
      </c>
      <c r="P4" s="99">
        <f>'PK-2013'!U35</f>
        <v>31</v>
      </c>
      <c r="Q4" s="86">
        <f>'PK-2013'!U36</f>
        <v>30</v>
      </c>
      <c r="R4" s="86">
        <f>'PK-2013'!U37</f>
        <v>31</v>
      </c>
      <c r="S4" s="88">
        <f>SUM(P4:R4)</f>
        <v>92</v>
      </c>
      <c r="T4" s="89">
        <f>O4+S4</f>
        <v>184</v>
      </c>
      <c r="U4" s="90">
        <f>K4+T4</f>
        <v>365</v>
      </c>
    </row>
    <row r="5" spans="1:21" ht="20.25" customHeight="1">
      <c r="A5" s="59"/>
      <c r="B5" s="82" t="s">
        <v>43</v>
      </c>
      <c r="C5" s="100">
        <f>'PK-2013'!V22</f>
        <v>17</v>
      </c>
      <c r="D5" s="101">
        <f>'PK-2013'!V23</f>
        <v>20</v>
      </c>
      <c r="E5" s="102">
        <f>'PK-2013'!V24</f>
        <v>20</v>
      </c>
      <c r="F5" s="91">
        <f>SUM(C5:E5)</f>
        <v>57</v>
      </c>
      <c r="G5" s="103">
        <f>'PK-2013'!V26</f>
        <v>22</v>
      </c>
      <c r="H5" s="102">
        <f>'PK-2013'!V27</f>
        <v>18</v>
      </c>
      <c r="I5" s="102">
        <f>'PK-2013'!V28</f>
        <v>19</v>
      </c>
      <c r="J5" s="92">
        <f>SUM(G5:I5)</f>
        <v>59</v>
      </c>
      <c r="K5" s="93">
        <f>F5+J5</f>
        <v>116</v>
      </c>
      <c r="L5" s="103">
        <f>'PK-2013'!V31</f>
        <v>23</v>
      </c>
      <c r="M5" s="102">
        <f>'PK-2013'!V32</f>
        <v>22</v>
      </c>
      <c r="N5" s="102">
        <f>'PK-2013'!V33</f>
        <v>21</v>
      </c>
      <c r="O5" s="92">
        <f>SUM(L5:N5)</f>
        <v>66</v>
      </c>
      <c r="P5" s="103">
        <f>'PK-2013'!V35</f>
        <v>23</v>
      </c>
      <c r="Q5" s="102">
        <f>'PK-2013'!V36</f>
        <v>20</v>
      </c>
      <c r="R5" s="102">
        <f>'PK-2013'!V37</f>
        <v>22</v>
      </c>
      <c r="S5" s="92">
        <f>SUM(P5:R5)</f>
        <v>65</v>
      </c>
      <c r="T5" s="93">
        <f>O5+S5</f>
        <v>131</v>
      </c>
      <c r="U5" s="94">
        <f>K5+T5</f>
        <v>247</v>
      </c>
    </row>
    <row r="6" spans="1:21" ht="20.25" customHeight="1">
      <c r="A6" s="59"/>
      <c r="B6" s="82" t="s">
        <v>44</v>
      </c>
      <c r="C6" s="100">
        <f>C4-C5</f>
        <v>14</v>
      </c>
      <c r="D6" s="102">
        <f>D4-D5</f>
        <v>8</v>
      </c>
      <c r="E6" s="102">
        <f>E4-E5</f>
        <v>11</v>
      </c>
      <c r="F6" s="91">
        <f>SUM(C6:E6)</f>
        <v>33</v>
      </c>
      <c r="G6" s="103">
        <f>G4-G5</f>
        <v>8</v>
      </c>
      <c r="H6" s="102">
        <f>H4-H5</f>
        <v>13</v>
      </c>
      <c r="I6" s="102">
        <f>I4-I5</f>
        <v>11</v>
      </c>
      <c r="J6" s="92">
        <f>SUM(G6:I6)</f>
        <v>32</v>
      </c>
      <c r="K6" s="93">
        <f>F6+J6</f>
        <v>65</v>
      </c>
      <c r="L6" s="103">
        <f>L4-L5</f>
        <v>8</v>
      </c>
      <c r="M6" s="102">
        <f>M4-M5</f>
        <v>9</v>
      </c>
      <c r="N6" s="102">
        <f>N4-N5</f>
        <v>9</v>
      </c>
      <c r="O6" s="92">
        <f>SUM(L6:N6)</f>
        <v>26</v>
      </c>
      <c r="P6" s="103">
        <f>P4-P5</f>
        <v>8</v>
      </c>
      <c r="Q6" s="102">
        <f>Q4-Q5</f>
        <v>10</v>
      </c>
      <c r="R6" s="102">
        <f>R4-R5</f>
        <v>9</v>
      </c>
      <c r="S6" s="92">
        <f>SUM(P6:R6)</f>
        <v>27</v>
      </c>
      <c r="T6" s="93">
        <f>O6+S6</f>
        <v>53</v>
      </c>
      <c r="U6" s="94">
        <f>K6+T6</f>
        <v>118</v>
      </c>
    </row>
    <row r="7" spans="1:21" ht="20.25" customHeight="1" thickBot="1">
      <c r="A7" s="59"/>
      <c r="B7" s="83" t="s">
        <v>45</v>
      </c>
      <c r="C7" s="104">
        <f>'PK-2013'!X22</f>
        <v>136</v>
      </c>
      <c r="D7" s="105">
        <f>'PK-2013'!X23</f>
        <v>159</v>
      </c>
      <c r="E7" s="105">
        <f>'PK-2013'!X24</f>
        <v>159</v>
      </c>
      <c r="F7" s="95">
        <f>SUM(C7:E7)</f>
        <v>454</v>
      </c>
      <c r="G7" s="106">
        <f>'PK-2013'!X26</f>
        <v>175</v>
      </c>
      <c r="H7" s="105">
        <f>'PK-2013'!X27</f>
        <v>143</v>
      </c>
      <c r="I7" s="105">
        <f>'PK-2013'!X28</f>
        <v>151</v>
      </c>
      <c r="J7" s="96">
        <f>SUM(G7:I7)</f>
        <v>469</v>
      </c>
      <c r="K7" s="97">
        <f>F7+J7</f>
        <v>923</v>
      </c>
      <c r="L7" s="106">
        <f>'PK-2013'!X31</f>
        <v>184</v>
      </c>
      <c r="M7" s="105">
        <f>'PK-2013'!X32</f>
        <v>176</v>
      </c>
      <c r="N7" s="105">
        <f>'PK-2013'!X33</f>
        <v>168</v>
      </c>
      <c r="O7" s="96">
        <f>SUM(L7:N7)</f>
        <v>528</v>
      </c>
      <c r="P7" s="106">
        <f>'PK-2013'!X35</f>
        <v>184</v>
      </c>
      <c r="Q7" s="105">
        <f>'PK-2013'!X36</f>
        <v>160</v>
      </c>
      <c r="R7" s="105">
        <f>'PK-2013'!X37</f>
        <v>175</v>
      </c>
      <c r="S7" s="96">
        <f>SUM(P7:R7)</f>
        <v>519</v>
      </c>
      <c r="T7" s="97">
        <f>O7+S7</f>
        <v>1047</v>
      </c>
      <c r="U7" s="98">
        <f>K7+T7</f>
        <v>1970</v>
      </c>
    </row>
    <row r="8" spans="1:7" ht="13.5" customHeight="1">
      <c r="A8" s="59"/>
      <c r="B8" s="59"/>
      <c r="C8" s="59"/>
      <c r="D8" s="59"/>
      <c r="E8" s="59"/>
      <c r="F8" s="59"/>
      <c r="G8" s="59"/>
    </row>
    <row r="9" spans="1:7" ht="13.5" customHeight="1">
      <c r="A9" s="59"/>
      <c r="B9" s="59"/>
      <c r="C9" s="59"/>
      <c r="D9" s="59"/>
      <c r="E9" s="59"/>
      <c r="F9" s="59"/>
      <c r="G9" s="59"/>
    </row>
    <row r="10" spans="1:7" ht="13.5" customHeight="1">
      <c r="A10" s="59"/>
      <c r="B10" s="59"/>
      <c r="C10" s="59"/>
      <c r="D10" s="59"/>
      <c r="E10" s="59"/>
      <c r="F10" s="59"/>
      <c r="G10" s="59"/>
    </row>
    <row r="11" spans="1:7" ht="17.25" customHeight="1">
      <c r="A11" s="60"/>
      <c r="B11" s="60"/>
      <c r="C11" s="60"/>
      <c r="D11" s="60"/>
      <c r="E11" s="60"/>
      <c r="F11" s="60"/>
      <c r="G11" s="60"/>
    </row>
    <row r="12" spans="1:7" ht="17.25" customHeight="1">
      <c r="A12" s="60"/>
      <c r="B12" s="60"/>
      <c r="C12" s="60"/>
      <c r="D12" s="60"/>
      <c r="E12" s="60"/>
      <c r="F12" s="60"/>
      <c r="G12" s="60"/>
    </row>
    <row r="13" spans="1:7" ht="13.5" customHeight="1">
      <c r="A13" s="61"/>
      <c r="B13" s="61"/>
      <c r="C13" s="61"/>
      <c r="D13" s="61"/>
      <c r="E13" s="61"/>
      <c r="F13" s="61"/>
      <c r="G13" s="61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rintOptions/>
  <pageMargins left="0.87" right="0.33" top="0.52" bottom="0.53" header="0.5" footer="0.5"/>
  <pageSetup horizontalDpi="600" verticalDpi="600" orientation="portrait" paperSize="9" scale="84" r:id="rId2"/>
  <ignoredErrors>
    <ignoredError sqref="F6 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http://variant52.ru</Company>
  <HyperlinkBase>http://variant52.ru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keywords/>
  <dc:description/>
  <cp:lastModifiedBy>Пользователь</cp:lastModifiedBy>
  <cp:lastPrinted>2011-09-28T05:06:22Z</cp:lastPrinted>
  <dcterms:created xsi:type="dcterms:W3CDTF">2011-06-02T05:49:14Z</dcterms:created>
  <dcterms:modified xsi:type="dcterms:W3CDTF">2013-01-25T12:37:54Z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